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내문서\2. 실적\3Q20\00.최종본\"/>
    </mc:Choice>
  </mc:AlternateContent>
  <bookViews>
    <workbookView xWindow="0" yWindow="0" windowWidth="28800" windowHeight="1237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Employees!$A$1:$N$20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81" i="2" l="1"/>
  <c r="Q81" i="2"/>
  <c r="R71" i="2"/>
  <c r="Q71" i="2"/>
  <c r="Q91" i="2"/>
  <c r="Q92" i="2" l="1"/>
  <c r="R91" i="2"/>
  <c r="R92" i="2" s="1"/>
  <c r="N5" i="5"/>
  <c r="M7" i="5"/>
  <c r="N7" i="5" s="1"/>
  <c r="L7" i="5"/>
  <c r="K7" i="5"/>
  <c r="J7" i="5"/>
  <c r="I7" i="5"/>
  <c r="O6" i="5"/>
  <c r="O5" i="5"/>
  <c r="N6" i="5"/>
  <c r="M7" i="1"/>
  <c r="M8" i="1"/>
  <c r="M9" i="1"/>
  <c r="M10" i="1"/>
  <c r="M11" i="1"/>
  <c r="M12" i="1"/>
  <c r="M13" i="1"/>
  <c r="M15" i="1"/>
  <c r="M16" i="1"/>
  <c r="M17" i="1"/>
  <c r="M18" i="1"/>
  <c r="M19" i="1"/>
  <c r="M20" i="1"/>
  <c r="M21" i="1"/>
  <c r="M23" i="1"/>
  <c r="M24" i="1"/>
  <c r="M26" i="1"/>
  <c r="M27" i="1"/>
  <c r="M28" i="1"/>
  <c r="M29" i="1"/>
  <c r="M31" i="1"/>
  <c r="M33" i="1"/>
  <c r="M34" i="1"/>
  <c r="M35" i="1"/>
  <c r="M36" i="1"/>
  <c r="M37" i="1"/>
  <c r="O7" i="5" l="1"/>
  <c r="R24" i="1"/>
  <c r="Q15" i="3"/>
  <c r="U15" i="3" s="1"/>
  <c r="V27" i="3"/>
  <c r="V25" i="3"/>
  <c r="V23" i="3"/>
  <c r="V22" i="3"/>
  <c r="V20" i="3"/>
  <c r="V19" i="3"/>
  <c r="V18" i="3"/>
  <c r="V17" i="3"/>
  <c r="V14" i="3"/>
  <c r="V12" i="3"/>
  <c r="V11" i="3"/>
  <c r="V10" i="3"/>
  <c r="V9" i="3"/>
  <c r="V8" i="3"/>
  <c r="V7" i="3"/>
  <c r="V6" i="3"/>
  <c r="V4" i="3"/>
  <c r="U27" i="3"/>
  <c r="U25" i="3"/>
  <c r="U23" i="3"/>
  <c r="U22" i="3"/>
  <c r="U20" i="3"/>
  <c r="U19" i="3"/>
  <c r="U18" i="3"/>
  <c r="U17" i="3"/>
  <c r="U14" i="3"/>
  <c r="U12" i="3"/>
  <c r="U11" i="3"/>
  <c r="U10" i="3"/>
  <c r="U9" i="3"/>
  <c r="U8" i="3"/>
  <c r="U7" i="3"/>
  <c r="U6" i="3"/>
  <c r="U4" i="3"/>
  <c r="T27" i="3"/>
  <c r="T25" i="3"/>
  <c r="T23" i="3"/>
  <c r="T22" i="3"/>
  <c r="T20" i="3"/>
  <c r="T19" i="3"/>
  <c r="T18" i="3"/>
  <c r="T17" i="3"/>
  <c r="T12" i="3"/>
  <c r="T11" i="3"/>
  <c r="T10" i="3"/>
  <c r="T9" i="3"/>
  <c r="T8" i="3"/>
  <c r="T7" i="3"/>
  <c r="T6" i="3"/>
  <c r="T4" i="3"/>
  <c r="S27" i="3"/>
  <c r="S25" i="3"/>
  <c r="S23" i="3"/>
  <c r="S22" i="3"/>
  <c r="S20" i="3"/>
  <c r="S19" i="3"/>
  <c r="S18" i="3"/>
  <c r="S17" i="3"/>
  <c r="S12" i="3"/>
  <c r="S11" i="3"/>
  <c r="S10" i="3"/>
  <c r="S9" i="3"/>
  <c r="S8" i="3"/>
  <c r="S7" i="3"/>
  <c r="S6" i="3"/>
  <c r="S4" i="3"/>
  <c r="R27" i="3"/>
  <c r="R25" i="3"/>
  <c r="R23" i="3"/>
  <c r="R22" i="3"/>
  <c r="R20" i="3"/>
  <c r="R19" i="3"/>
  <c r="R18" i="3"/>
  <c r="R17" i="3"/>
  <c r="R12" i="3"/>
  <c r="R11" i="3"/>
  <c r="R10" i="3"/>
  <c r="R9" i="3"/>
  <c r="R8" i="3"/>
  <c r="R7" i="3"/>
  <c r="R6" i="3"/>
  <c r="R4" i="3"/>
  <c r="U24" i="1"/>
  <c r="Q24" i="1"/>
  <c r="V40" i="1"/>
  <c r="V38" i="1"/>
  <c r="V37" i="1"/>
  <c r="V35" i="1"/>
  <c r="V34" i="1"/>
  <c r="V33" i="1"/>
  <c r="V29" i="1"/>
  <c r="V28" i="1"/>
  <c r="V27" i="1"/>
  <c r="V26" i="1"/>
  <c r="V23" i="1"/>
  <c r="V21" i="1"/>
  <c r="V20" i="1"/>
  <c r="V19" i="1"/>
  <c r="V18" i="1"/>
  <c r="V17" i="1"/>
  <c r="V16" i="1"/>
  <c r="V15" i="1"/>
  <c r="V13" i="1"/>
  <c r="V12" i="1"/>
  <c r="V11" i="1"/>
  <c r="V10" i="1"/>
  <c r="V9" i="1"/>
  <c r="V8" i="1"/>
  <c r="V7" i="1"/>
  <c r="V6" i="1"/>
  <c r="V5" i="1"/>
  <c r="V4" i="1"/>
  <c r="U40" i="1" l="1"/>
  <c r="U39" i="1"/>
  <c r="U38" i="1"/>
  <c r="U37" i="1"/>
  <c r="U35" i="1"/>
  <c r="U34" i="1"/>
  <c r="U33" i="1"/>
  <c r="U31" i="1"/>
  <c r="U29" i="1"/>
  <c r="U28" i="1"/>
  <c r="U27" i="1"/>
  <c r="U26" i="1"/>
  <c r="U23" i="1"/>
  <c r="U21" i="1"/>
  <c r="U20" i="1"/>
  <c r="U19" i="1"/>
  <c r="U18" i="1"/>
  <c r="U17" i="1"/>
  <c r="U16" i="1"/>
  <c r="U15" i="1"/>
  <c r="U13" i="1"/>
  <c r="U12" i="1"/>
  <c r="U11" i="1"/>
  <c r="U10" i="1"/>
  <c r="U9" i="1"/>
  <c r="U8" i="1"/>
  <c r="U7" i="1"/>
  <c r="U6" i="1"/>
  <c r="U5" i="1"/>
  <c r="U4" i="1"/>
  <c r="T40" i="1"/>
  <c r="T39" i="1"/>
  <c r="T38" i="1"/>
  <c r="T37" i="1"/>
  <c r="T35" i="1"/>
  <c r="T34" i="1"/>
  <c r="T33" i="1"/>
  <c r="T31" i="1"/>
  <c r="T29" i="1"/>
  <c r="T28" i="1"/>
  <c r="T27" i="1"/>
  <c r="T26" i="1"/>
  <c r="T23" i="1"/>
  <c r="T21" i="1"/>
  <c r="T20" i="1"/>
  <c r="T19" i="1"/>
  <c r="T18" i="1"/>
  <c r="T17" i="1"/>
  <c r="T16" i="1"/>
  <c r="T15" i="1"/>
  <c r="T13" i="1"/>
  <c r="T12" i="1"/>
  <c r="T11" i="1"/>
  <c r="T10" i="1"/>
  <c r="T9" i="1"/>
  <c r="T8" i="1"/>
  <c r="T7" i="1"/>
  <c r="T6" i="1"/>
  <c r="T5" i="1"/>
  <c r="T4" i="1"/>
  <c r="S40" i="1"/>
  <c r="S39" i="1"/>
  <c r="S38" i="1"/>
  <c r="S37" i="1"/>
  <c r="S35" i="1"/>
  <c r="S34" i="1"/>
  <c r="S33" i="1"/>
  <c r="S31" i="1"/>
  <c r="S29" i="1"/>
  <c r="S28" i="1"/>
  <c r="S27" i="1"/>
  <c r="S26" i="1"/>
  <c r="S23" i="1"/>
  <c r="S21" i="1"/>
  <c r="S20" i="1"/>
  <c r="S19" i="1"/>
  <c r="S18" i="1"/>
  <c r="S17" i="1"/>
  <c r="S16" i="1"/>
  <c r="S15" i="1"/>
  <c r="S13" i="1"/>
  <c r="S12" i="1"/>
  <c r="S11" i="1"/>
  <c r="S10" i="1"/>
  <c r="S9" i="1"/>
  <c r="S8" i="1"/>
  <c r="S7" i="1"/>
  <c r="S6" i="1"/>
  <c r="S5" i="1"/>
  <c r="S4" i="1"/>
  <c r="R5" i="1"/>
  <c r="R6" i="1"/>
  <c r="R7" i="1"/>
  <c r="R8" i="1"/>
  <c r="R9" i="1"/>
  <c r="R10" i="1"/>
  <c r="R11" i="1"/>
  <c r="R12" i="1"/>
  <c r="R13" i="1"/>
  <c r="R15" i="1"/>
  <c r="R16" i="1"/>
  <c r="R17" i="1"/>
  <c r="R18" i="1"/>
  <c r="R19" i="1"/>
  <c r="R20" i="1"/>
  <c r="R21" i="1"/>
  <c r="R23" i="1"/>
  <c r="R26" i="1"/>
  <c r="R27" i="1"/>
  <c r="R28" i="1"/>
  <c r="R29" i="1"/>
  <c r="R31" i="1"/>
  <c r="R33" i="1"/>
  <c r="R34" i="1"/>
  <c r="R35" i="1"/>
  <c r="R37" i="1"/>
  <c r="R38" i="1"/>
  <c r="R39" i="1"/>
  <c r="R40" i="1"/>
  <c r="R4" i="1"/>
  <c r="P91" i="2" l="1"/>
  <c r="P92" i="2" l="1"/>
  <c r="P24" i="1" l="1"/>
  <c r="S24" i="1" s="1"/>
  <c r="O24" i="1"/>
  <c r="M14" i="3" l="1"/>
  <c r="L14" i="3"/>
  <c r="K14" i="3"/>
  <c r="J14" i="3"/>
  <c r="R14" i="3"/>
  <c r="T14" i="3" l="1"/>
  <c r="S14" i="3"/>
  <c r="N14" i="3"/>
  <c r="N15" i="3" s="1"/>
  <c r="J15" i="3"/>
  <c r="K15" i="3"/>
  <c r="L15" i="3"/>
  <c r="M15" i="3"/>
  <c r="O15" i="3"/>
  <c r="P15" i="3"/>
  <c r="S15" i="3" s="1"/>
  <c r="R15" i="3" l="1"/>
  <c r="H7" i="5" l="1"/>
  <c r="G7" i="5"/>
  <c r="F7" i="5"/>
  <c r="E7" i="5"/>
</calcChain>
</file>

<file path=xl/sharedStrings.xml><?xml version="1.0" encoding="utf-8"?>
<sst xmlns="http://schemas.openxmlformats.org/spreadsheetml/2006/main" count="302" uniqueCount="267">
  <si>
    <t>(단위: 백만원)</t>
  </si>
  <si>
    <t>매출액</t>
  </si>
  <si>
    <t>영업비용</t>
  </si>
  <si>
    <t>영업이익</t>
  </si>
  <si>
    <t>영업이익률(%)</t>
    <phoneticPr fontId="4" type="noConversion"/>
  </si>
  <si>
    <t>기타수익</t>
    <phoneticPr fontId="4" type="noConversion"/>
  </si>
  <si>
    <t>기타비용</t>
    <phoneticPr fontId="4" type="noConversion"/>
  </si>
  <si>
    <t>금융수익</t>
  </si>
  <si>
    <t>금융비용</t>
  </si>
  <si>
    <t>계속사업법인세비용</t>
  </si>
  <si>
    <t>계속사업연결당기순이익</t>
  </si>
  <si>
    <t>중단사업순이익</t>
  </si>
  <si>
    <t>연결당기순이익</t>
  </si>
  <si>
    <t>연결손익계산서 (K-IFRS)</t>
    <phoneticPr fontId="4" type="noConversion"/>
  </si>
  <si>
    <t>계속사업법인세차감전순이익</t>
    <phoneticPr fontId="4" type="noConversion"/>
  </si>
  <si>
    <t>계정과목</t>
  </si>
  <si>
    <t>자       산</t>
  </si>
  <si>
    <t>현금및현금성자산</t>
  </si>
  <si>
    <t>단기금융상품</t>
  </si>
  <si>
    <t>파생상품자산</t>
  </si>
  <si>
    <t>매출채권</t>
  </si>
  <si>
    <t>재고자산</t>
  </si>
  <si>
    <t>기타유동자산</t>
  </si>
  <si>
    <t>비유동자산</t>
  </si>
  <si>
    <t>장기매도가능증권</t>
  </si>
  <si>
    <t>기타비유동금융자산</t>
  </si>
  <si>
    <t>유형자산</t>
  </si>
  <si>
    <t>무형자산</t>
  </si>
  <si>
    <t>자 산 총 계</t>
  </si>
  <si>
    <t>부       채</t>
  </si>
  <si>
    <t>유동부채</t>
  </si>
  <si>
    <t>미지급법인세</t>
  </si>
  <si>
    <t>기타유동부채</t>
  </si>
  <si>
    <t>장기차입금</t>
  </si>
  <si>
    <t>부 채 총 계</t>
  </si>
  <si>
    <t>자       본</t>
  </si>
  <si>
    <t>자본금</t>
  </si>
  <si>
    <t>자본잉여금</t>
  </si>
  <si>
    <t>기타포괄손익누계액</t>
  </si>
  <si>
    <t>자 본 총 계</t>
  </si>
  <si>
    <t>부채와자본총계</t>
  </si>
  <si>
    <t>별도손익계산서 (K-IFRS)</t>
    <phoneticPr fontId="4" type="noConversion"/>
  </si>
  <si>
    <t xml:space="preserve"> 영업이익</t>
  </si>
  <si>
    <t>영업이익률(%)</t>
    <phoneticPr fontId="4" type="noConversion"/>
  </si>
  <si>
    <t>기타수익</t>
  </si>
  <si>
    <t>기타비용</t>
  </si>
  <si>
    <t>계속사업법인세차감전순이익</t>
  </si>
  <si>
    <t>당기순이익</t>
  </si>
  <si>
    <t>기타비유동자산</t>
  </si>
  <si>
    <t>비유동부채</t>
  </si>
  <si>
    <t>이연법인세부채</t>
  </si>
  <si>
    <t>톡비즈</t>
    <phoneticPr fontId="2" type="noConversion"/>
  </si>
  <si>
    <t>포털비즈</t>
    <phoneticPr fontId="2" type="noConversion"/>
  </si>
  <si>
    <t>신사업</t>
    <phoneticPr fontId="2" type="noConversion"/>
  </si>
  <si>
    <t>게임 콘텐츠</t>
    <phoneticPr fontId="4" type="noConversion"/>
  </si>
  <si>
    <t>뮤직 콘텐츠</t>
    <phoneticPr fontId="4" type="noConversion"/>
  </si>
  <si>
    <t>유료 콘텐츠</t>
    <phoneticPr fontId="4" type="noConversion"/>
  </si>
  <si>
    <t>IP비즈니스 기타</t>
    <phoneticPr fontId="2" type="noConversion"/>
  </si>
  <si>
    <t>1Q18</t>
    <phoneticPr fontId="20" type="noConversion"/>
  </si>
  <si>
    <t>2Q18</t>
    <phoneticPr fontId="20" type="noConversion"/>
  </si>
  <si>
    <t>3Q18</t>
    <phoneticPr fontId="20" type="noConversion"/>
  </si>
  <si>
    <t>4Q18</t>
    <phoneticPr fontId="20" type="noConversion"/>
  </si>
  <si>
    <t>2Q19</t>
    <phoneticPr fontId="20" type="noConversion"/>
  </si>
  <si>
    <t>3Q19</t>
    <phoneticPr fontId="20" type="noConversion"/>
  </si>
  <si>
    <t>4Q19</t>
    <phoneticPr fontId="20" type="noConversion"/>
  </si>
  <si>
    <t>1Q19</t>
    <phoneticPr fontId="20" type="noConversion"/>
  </si>
  <si>
    <t>QoQ</t>
    <phoneticPr fontId="20" type="noConversion"/>
  </si>
  <si>
    <t>1Q18</t>
    <phoneticPr fontId="4" type="noConversion"/>
  </si>
  <si>
    <t>2Q18</t>
    <phoneticPr fontId="4" type="noConversion"/>
  </si>
  <si>
    <t>3Q18</t>
    <phoneticPr fontId="4" type="noConversion"/>
  </si>
  <si>
    <t>4Q18</t>
    <phoneticPr fontId="4" type="noConversion"/>
  </si>
  <si>
    <t>1Q19</t>
    <phoneticPr fontId="4" type="noConversion"/>
  </si>
  <si>
    <t>4Q19</t>
    <phoneticPr fontId="4" type="noConversion"/>
  </si>
  <si>
    <t>YoY</t>
  </si>
  <si>
    <t>YoY(%)</t>
  </si>
  <si>
    <t>계속사업법인세비용</t>
    <phoneticPr fontId="4" type="noConversion"/>
  </si>
  <si>
    <t>2018.12.31</t>
  </si>
  <si>
    <t>2017.12.31</t>
  </si>
  <si>
    <t>2017.09.30</t>
  </si>
  <si>
    <t>2018.03.31</t>
  </si>
  <si>
    <t>2018.06.30</t>
  </si>
  <si>
    <t>기타유동금융자산</t>
  </si>
  <si>
    <t>투자부동산</t>
  </si>
  <si>
    <t>기타유동금융부채</t>
  </si>
  <si>
    <t>단기차입금</t>
  </si>
  <si>
    <t>파생상품부채</t>
  </si>
  <si>
    <t>기타비유동금융부채</t>
  </si>
  <si>
    <t>기타장기종업원급여부채</t>
  </si>
  <si>
    <t>비유동충당부채</t>
  </si>
  <si>
    <t>자본조정</t>
  </si>
  <si>
    <t>플랫폼부문</t>
    <phoneticPr fontId="4" type="noConversion"/>
  </si>
  <si>
    <t>콘텐츠부문</t>
    <phoneticPr fontId="4" type="noConversion"/>
  </si>
  <si>
    <t>사용권자산</t>
  </si>
  <si>
    <t>매입채무및기타채무</t>
  </si>
  <si>
    <t>YoY</t>
    <phoneticPr fontId="20" type="noConversion"/>
  </si>
  <si>
    <t>1Q18</t>
  </si>
  <si>
    <t>2Q18</t>
  </si>
  <si>
    <t>3Q18</t>
  </si>
  <si>
    <t>* 상기 숫자에는 정규직 및 계약직 사원이 포함되어 있으며, 어시스턴트와 인턴은 포함되어있지 않습니다.</t>
  </si>
  <si>
    <t>2019.06.30</t>
  </si>
  <si>
    <t>단기금융리스채권</t>
  </si>
  <si>
    <t>장기금융상품</t>
  </si>
  <si>
    <t>당기손익-공정가치측정금융자산</t>
  </si>
  <si>
    <t>기타포괄손익-공정가치측정금융자산</t>
  </si>
  <si>
    <t>파생금융상품</t>
  </si>
  <si>
    <t>퇴직연금운용자산</t>
  </si>
  <si>
    <t>단기리스부채</t>
  </si>
  <si>
    <t>비유동매입채무및기타채무</t>
  </si>
  <si>
    <t>장기리스부채</t>
  </si>
  <si>
    <t>이익잉여금(결손금)</t>
  </si>
  <si>
    <t>2017.03.31</t>
  </si>
  <si>
    <t>2017.06.30</t>
  </si>
  <si>
    <t>2018.09.30</t>
  </si>
  <si>
    <t>2019.03.31</t>
  </si>
  <si>
    <t>   현금및현금성자산</t>
  </si>
  <si>
    <t>   단기금융상품</t>
  </si>
  <si>
    <t>   당기손익-공정가치 측정 금융자산</t>
  </si>
  <si>
    <t>   파생상품자산</t>
  </si>
  <si>
    <t>   매출채권</t>
  </si>
  <si>
    <t>   금융리스채권</t>
  </si>
  <si>
    <t>   기타유동금융자산</t>
  </si>
  <si>
    <t>   재고자산</t>
  </si>
  <si>
    <t>   기타유동자산</t>
  </si>
  <si>
    <t>   장기금융상품</t>
  </si>
  <si>
    <t>   기타포괄손익-공정가치 측정 금융자산</t>
  </si>
  <si>
    <t>   관계기업 및 공동기업 투자</t>
  </si>
  <si>
    <t>   장기금융리스채권</t>
  </si>
  <si>
    <t>   기타비유동금융자산</t>
  </si>
  <si>
    <t>   유형자산</t>
  </si>
  <si>
    <t>   무형자산</t>
  </si>
  <si>
    <t>   사용권자산</t>
  </si>
  <si>
    <t>   기타비유동자산</t>
  </si>
  <si>
    <t>   이연법인세자산</t>
  </si>
  <si>
    <t>   매입채무 및 기타채무</t>
  </si>
  <si>
    <t>   단기차입금</t>
  </si>
  <si>
    <t>   유동성장기차입금</t>
  </si>
  <si>
    <t>   기타유동금융부채 </t>
  </si>
  <si>
    <t>   미지급법인세</t>
  </si>
  <si>
    <t>   충당부채</t>
  </si>
  <si>
    <t>   파생상품부채</t>
  </si>
  <si>
    <t>   단기리스부채</t>
  </si>
  <si>
    <t>   기타유동부채</t>
  </si>
  <si>
    <t>   비유동매입채무 및 기타채무</t>
  </si>
  <si>
    <t>   장기차입금</t>
  </si>
  <si>
    <t>   비유동충당부채</t>
  </si>
  <si>
    <t>   장기리스부채</t>
  </si>
  <si>
    <t>   순확정급여부채</t>
  </si>
  <si>
    <t>   기타장기종업원급여부채</t>
  </si>
  <si>
    <t>   이연법인세부채</t>
  </si>
  <si>
    <t>   기타비유동금융부채</t>
  </si>
  <si>
    <t>   기타비유동부채</t>
  </si>
  <si>
    <t>-</t>
  </si>
  <si>
    <t>   매도가능증권</t>
  </si>
  <si>
    <t>   장기매도가능증권</t>
  </si>
  <si>
    <t>   투자부동산</t>
  </si>
  <si>
    <t>2Q19</t>
  </si>
  <si>
    <t>3Q19</t>
  </si>
  <si>
    <t>카카오 연결인원현황</t>
    <phoneticPr fontId="40" type="noConversion"/>
  </si>
  <si>
    <t>4Q18</t>
    <phoneticPr fontId="4" type="noConversion"/>
  </si>
  <si>
    <t>1Q19</t>
    <phoneticPr fontId="4" type="noConversion"/>
  </si>
  <si>
    <t>2Q19</t>
    <phoneticPr fontId="4" type="noConversion"/>
  </si>
  <si>
    <t>3Q19</t>
    <phoneticPr fontId="4" type="noConversion"/>
  </si>
  <si>
    <t>QoQ</t>
    <phoneticPr fontId="40" type="noConversion"/>
  </si>
  <si>
    <t>카카오</t>
    <phoneticPr fontId="40" type="noConversion"/>
  </si>
  <si>
    <t>카카오 종속회사</t>
    <phoneticPr fontId="40" type="noConversion"/>
  </si>
  <si>
    <t>* 본사와 자회사의 겸직중인 직원의 경우 기존 본사 소속으로 분류되었으나, 2019년 1분기 부터 직원의 주근무지를 기준으로 분류하고 있습니다.</t>
    <phoneticPr fontId="2" type="noConversion"/>
  </si>
  <si>
    <t>(유동)당기손익-공정가치측정금융자산</t>
  </si>
  <si>
    <t>별도재무상태표(K-IFRS)</t>
  </si>
  <si>
    <t>2019.09.30</t>
  </si>
  <si>
    <t>장기금융리스채권</t>
  </si>
  <si>
    <t>유동반품충당부채</t>
  </si>
  <si>
    <t>충당부채</t>
  </si>
  <si>
    <t>순확정급여부채</t>
  </si>
  <si>
    <t>기타비유동부채</t>
  </si>
  <si>
    <t>연결재무상태표(K-IFRS)</t>
  </si>
  <si>
    <t>자     산</t>
  </si>
  <si>
    <t>부      채</t>
  </si>
  <si>
    <t xml:space="preserve">   예수금</t>
  </si>
  <si>
    <t>자      본</t>
  </si>
  <si>
    <t xml:space="preserve">  자본금</t>
  </si>
  <si>
    <t xml:space="preserve">  자본잉여금</t>
  </si>
  <si>
    <t xml:space="preserve">  자본조정</t>
  </si>
  <si>
    <t xml:space="preserve">  기타포괄손익누계액</t>
  </si>
  <si>
    <t xml:space="preserve">  이익잉여금</t>
  </si>
  <si>
    <t xml:space="preserve">  비지배지분</t>
  </si>
  <si>
    <t xml:space="preserve"> 자본총계</t>
    <phoneticPr fontId="2" type="noConversion"/>
  </si>
  <si>
    <t xml:space="preserve"> 부채 및 자본총계</t>
    <phoneticPr fontId="2" type="noConversion"/>
  </si>
  <si>
    <t>비유동부채</t>
    <phoneticPr fontId="2" type="noConversion"/>
  </si>
  <si>
    <t>부채총계</t>
    <phoneticPr fontId="2" type="noConversion"/>
  </si>
  <si>
    <t>유동부채</t>
    <phoneticPr fontId="2" type="noConversion"/>
  </si>
  <si>
    <t xml:space="preserve"> 자산총계</t>
    <phoneticPr fontId="2" type="noConversion"/>
  </si>
  <si>
    <t>   당기손익-공정가치 측정 금융자산</t>
    <phoneticPr fontId="2" type="noConversion"/>
  </si>
  <si>
    <t>비유동자산</t>
    <phoneticPr fontId="2" type="noConversion"/>
  </si>
  <si>
    <t>인건비</t>
    <phoneticPr fontId="4" type="noConversion"/>
  </si>
  <si>
    <t>매출연동비</t>
    <phoneticPr fontId="4" type="noConversion"/>
  </si>
  <si>
    <t>외주/인프라비</t>
    <phoneticPr fontId="4" type="noConversion"/>
  </si>
  <si>
    <t>마케팅비</t>
    <phoneticPr fontId="2" type="noConversion"/>
  </si>
  <si>
    <t>기타</t>
    <phoneticPr fontId="4" type="noConversion"/>
  </si>
  <si>
    <t>지배지분순이익</t>
    <phoneticPr fontId="4" type="noConversion"/>
  </si>
  <si>
    <t>비지배지분순이익</t>
    <phoneticPr fontId="4" type="noConversion"/>
  </si>
  <si>
    <t>유동자산</t>
    <phoneticPr fontId="4" type="noConversion"/>
  </si>
  <si>
    <t>합계</t>
    <phoneticPr fontId="40" type="noConversion"/>
  </si>
  <si>
    <t>지분법손익</t>
    <phoneticPr fontId="4" type="noConversion"/>
  </si>
  <si>
    <t/>
  </si>
  <si>
    <t>2019.12.31</t>
  </si>
  <si>
    <t>인건비</t>
    <phoneticPr fontId="4" type="noConversion"/>
  </si>
  <si>
    <t>매출연동비</t>
    <phoneticPr fontId="2" type="noConversion"/>
  </si>
  <si>
    <t>외주/인프라비</t>
    <phoneticPr fontId="2" type="noConversion"/>
  </si>
  <si>
    <t>마케팅비</t>
    <phoneticPr fontId="2" type="noConversion"/>
  </si>
  <si>
    <t>상각비</t>
    <phoneticPr fontId="2" type="noConversion"/>
  </si>
  <si>
    <t>기타</t>
    <phoneticPr fontId="2" type="noConversion"/>
  </si>
  <si>
    <t>EBITDAR</t>
    <phoneticPr fontId="4" type="noConversion"/>
  </si>
  <si>
    <t>EBITDAR</t>
    <phoneticPr fontId="2" type="noConversion"/>
  </si>
  <si>
    <t>-</t>
    <phoneticPr fontId="4" type="noConversion"/>
  </si>
  <si>
    <t>주) EBITDAR: 2019년 1분기부터 임차료가 리스상각비로 포함. 2018년까지는 EBITDA 임</t>
    <phoneticPr fontId="2" type="noConversion"/>
  </si>
  <si>
    <t>1Q20</t>
    <phoneticPr fontId="2" type="noConversion"/>
  </si>
  <si>
    <t>-</t>
    <phoneticPr fontId="2" type="noConversion"/>
  </si>
  <si>
    <t>-</t>
    <phoneticPr fontId="2" type="noConversion"/>
  </si>
  <si>
    <t>2020.03.31</t>
    <phoneticPr fontId="2" type="noConversion"/>
  </si>
  <si>
    <t>   현금및예치금</t>
    <phoneticPr fontId="4" type="noConversion"/>
  </si>
  <si>
    <t>   당기손익-공정가치측정 금융자산</t>
    <phoneticPr fontId="4" type="noConversion"/>
  </si>
  <si>
    <t>   기타포괄손익-공정가치측정 금융자산</t>
    <phoneticPr fontId="4" type="noConversion"/>
  </si>
  <si>
    <t>   유형자산</t>
    <phoneticPr fontId="4" type="noConversion"/>
  </si>
  <si>
    <t>   무형자산</t>
    <phoneticPr fontId="4" type="noConversion"/>
  </si>
  <si>
    <t>   사용권자산</t>
    <phoneticPr fontId="4" type="noConversion"/>
  </si>
  <si>
    <t>   기타의금융자산</t>
    <phoneticPr fontId="4" type="noConversion"/>
  </si>
  <si>
    <t>   기타자산</t>
    <phoneticPr fontId="4" type="noConversion"/>
  </si>
  <si>
    <t>   비유동파생상품부채</t>
    <phoneticPr fontId="4" type="noConversion"/>
  </si>
  <si>
    <t>금융업자산</t>
    <phoneticPr fontId="2" type="noConversion"/>
  </si>
  <si>
    <t>   예수부채</t>
    <phoneticPr fontId="4" type="noConversion"/>
  </si>
  <si>
    <t>   이연법인세부채</t>
    <phoneticPr fontId="4" type="noConversion"/>
  </si>
  <si>
    <t>   순확정급여부채</t>
    <phoneticPr fontId="4" type="noConversion"/>
  </si>
  <si>
    <t>   충당부채</t>
    <phoneticPr fontId="4" type="noConversion"/>
  </si>
  <si>
    <t>   리스부채</t>
    <phoneticPr fontId="4" type="noConversion"/>
  </si>
  <si>
    <t>   기타금융부채</t>
    <phoneticPr fontId="4" type="noConversion"/>
  </si>
  <si>
    <t>   기타부채</t>
    <phoneticPr fontId="4" type="noConversion"/>
  </si>
  <si>
    <t>금융업부채</t>
    <phoneticPr fontId="2" type="noConversion"/>
  </si>
  <si>
    <t>1Q20</t>
    <phoneticPr fontId="20" type="noConversion"/>
  </si>
  <si>
    <t>QoQ(%)</t>
    <phoneticPr fontId="20" type="noConversion"/>
  </si>
  <si>
    <t>1Q20</t>
    <phoneticPr fontId="4" type="noConversion"/>
  </si>
  <si>
    <t>상각비</t>
    <phoneticPr fontId="20" type="noConversion"/>
  </si>
  <si>
    <t>종속/관계기업투자주식</t>
    <phoneticPr fontId="4" type="noConversion"/>
  </si>
  <si>
    <t>Before Change</t>
    <phoneticPr fontId="2" type="noConversion"/>
  </si>
  <si>
    <t>After Change</t>
    <phoneticPr fontId="2" type="noConversion"/>
  </si>
  <si>
    <t>2Q20</t>
    <phoneticPr fontId="4" type="noConversion"/>
  </si>
  <si>
    <t>2Q20</t>
    <phoneticPr fontId="4" type="noConversion"/>
  </si>
  <si>
    <t>2Q20</t>
    <phoneticPr fontId="2" type="noConversion"/>
  </si>
  <si>
    <t>2020.06.30</t>
  </si>
  <si>
    <t>2020.06.30</t>
    <phoneticPr fontId="2" type="noConversion"/>
  </si>
  <si>
    <t>2020.03.31</t>
  </si>
  <si>
    <t>주) EBITDAR: 2019년 1분기부터 임차료가 리스상각비로 포함. 2018년까지는 EBITDA 임</t>
    <phoneticPr fontId="2" type="noConversion"/>
  </si>
  <si>
    <t>   기타장기종업원부채</t>
  </si>
  <si>
    <t xml:space="preserve"> </t>
    <phoneticPr fontId="2" type="noConversion"/>
  </si>
  <si>
    <t>QoQ(%)</t>
    <phoneticPr fontId="20" type="noConversion"/>
  </si>
  <si>
    <t>-</t>
    <phoneticPr fontId="2" type="noConversion"/>
  </si>
  <si>
    <t>YoY(%)</t>
    <phoneticPr fontId="20" type="noConversion"/>
  </si>
  <si>
    <t>유동자산</t>
    <phoneticPr fontId="2" type="noConversion"/>
  </si>
  <si>
    <t>3Q20</t>
    <phoneticPr fontId="4" type="noConversion"/>
  </si>
  <si>
    <t>QoQ</t>
    <phoneticPr fontId="4" type="noConversion"/>
  </si>
  <si>
    <t>-</t>
    <phoneticPr fontId="4" type="noConversion"/>
  </si>
  <si>
    <t>3Q20</t>
    <phoneticPr fontId="2" type="noConversion"/>
  </si>
  <si>
    <t>2020.09.30</t>
  </si>
  <si>
    <t>3Q20</t>
    <phoneticPr fontId="4" type="noConversion"/>
  </si>
  <si>
    <t>* 상기 종속회사는 인건비 산정에 포함된 종속회사를 나타낸 것으로 회계 기준상 연결종속회사와는 차이가 있을 수 있습니다. 2020년 9월 말 기준, 회계 기준상 연결 종속회사는 총 112개입니다.</t>
    <phoneticPr fontId="4" type="noConversion"/>
  </si>
  <si>
    <t>-</t>
    <phoneticPr fontId="4" type="noConversion"/>
  </si>
  <si>
    <t>-</t>
    <phoneticPr fontId="4" type="noConversion"/>
  </si>
  <si>
    <t>2020.09.30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</si>
</sst>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  <numFmt numFmtId="186" formatCode="[Red]\+0.0%\p;[Blue]\-0.0%\p;"/>
    <numFmt numFmtId="187" formatCode="#,##0.00000,,"/>
    <numFmt numFmtId="188" formatCode="#,##0.00000000,,"/>
  </numFmts>
  <fonts count="5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sz val="10"/>
      <color rgb="FF21212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b/>
      <i/>
      <sz val="1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b/>
      <i/>
      <sz val="10"/>
      <color rgb="FFC00000"/>
      <name val="맑은 고딕"/>
      <family val="3"/>
      <charset val="129"/>
      <scheme val="minor"/>
    </font>
    <font>
      <b/>
      <i/>
      <sz val="10"/>
      <color rgb="FFFF000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</font>
  </fonts>
  <fills count="19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95959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</borders>
  <cellStyleXfs count="2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/>
    <xf numFmtId="0" fontId="11" fillId="0" borderId="0">
      <alignment vertical="center"/>
    </xf>
    <xf numFmtId="0" fontId="19" fillId="0" borderId="0"/>
    <xf numFmtId="0" fontId="19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19" fillId="0" borderId="0"/>
    <xf numFmtId="41" fontId="1" fillId="0" borderId="0" applyFont="0" applyFill="0" applyBorder="0" applyAlignment="0" applyProtection="0">
      <alignment vertical="center"/>
    </xf>
    <xf numFmtId="0" fontId="19" fillId="0" borderId="0"/>
    <xf numFmtId="41" fontId="19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33" fillId="0" borderId="0"/>
    <xf numFmtId="41" fontId="19" fillId="0" borderId="0" applyFon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19" fillId="0" borderId="0">
      <alignment vertical="center"/>
    </xf>
    <xf numFmtId="0" fontId="19" fillId="0" borderId="0"/>
    <xf numFmtId="38" fontId="43" fillId="0" borderId="0" applyFont="0" applyFill="0" applyBorder="0" applyAlignment="0" applyProtection="0"/>
    <xf numFmtId="180" fontId="1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308">
    <xf numFmtId="0" fontId="0" fillId="0" borderId="0" xfId="0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Fill="1" applyBorder="1" applyAlignment="1">
      <alignment vertical="center"/>
    </xf>
    <xf numFmtId="179" fontId="17" fillId="0" borderId="0" xfId="3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179" fontId="22" fillId="0" borderId="0" xfId="0" applyNumberFormat="1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179" fontId="17" fillId="5" borderId="1" xfId="6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/>
    </xf>
    <xf numFmtId="179" fontId="27" fillId="0" borderId="0" xfId="0" applyNumberFormat="1" applyFont="1" applyAlignment="1">
      <alignment vertical="center"/>
    </xf>
    <xf numFmtId="0" fontId="6" fillId="0" borderId="0" xfId="4" applyFont="1">
      <alignment vertical="center"/>
    </xf>
    <xf numFmtId="0" fontId="16" fillId="0" borderId="0" xfId="4" applyFont="1" applyFill="1" applyBorder="1">
      <alignment vertical="center"/>
    </xf>
    <xf numFmtId="179" fontId="17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3" quotePrefix="1" applyNumberFormat="1" applyFont="1" applyFill="1" applyBorder="1" applyAlignment="1">
      <alignment horizontal="left" vertical="center"/>
    </xf>
    <xf numFmtId="179" fontId="10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4" applyNumberFormat="1" applyFont="1" applyFill="1" applyBorder="1">
      <alignment vertical="center"/>
    </xf>
    <xf numFmtId="176" fontId="12" fillId="0" borderId="0" xfId="7" applyNumberFormat="1" applyFont="1" applyFill="1" applyBorder="1" applyAlignment="1" applyProtection="1">
      <alignment vertical="center"/>
      <protection locked="0"/>
    </xf>
    <xf numFmtId="179" fontId="17" fillId="0" borderId="0" xfId="3" applyNumberFormat="1" applyFont="1" applyFill="1" applyBorder="1" applyAlignment="1" applyProtection="1">
      <alignment horizontal="left" vertical="center"/>
      <protection locked="0"/>
    </xf>
    <xf numFmtId="179" fontId="17" fillId="0" borderId="0" xfId="4" applyNumberFormat="1" applyFont="1" applyFill="1" applyBorder="1" applyAlignment="1">
      <alignment vertical="center"/>
    </xf>
    <xf numFmtId="177" fontId="17" fillId="0" borderId="0" xfId="3" applyNumberFormat="1" applyFont="1" applyFill="1" applyBorder="1" applyAlignment="1">
      <alignment horizontal="left" vertical="center"/>
    </xf>
    <xf numFmtId="0" fontId="17" fillId="0" borderId="0" xfId="4" applyFont="1" applyFill="1" applyBorder="1">
      <alignment vertical="center"/>
    </xf>
    <xf numFmtId="0" fontId="6" fillId="0" borderId="0" xfId="4" applyFont="1" applyFill="1">
      <alignment vertical="center"/>
    </xf>
    <xf numFmtId="0" fontId="25" fillId="0" borderId="3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horizontal="right" vertical="center"/>
    </xf>
    <xf numFmtId="0" fontId="26" fillId="0" borderId="3" xfId="0" applyFont="1" applyFill="1" applyBorder="1" applyAlignment="1">
      <alignment horizontal="left" vertical="center"/>
    </xf>
    <xf numFmtId="0" fontId="25" fillId="8" borderId="3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0" fontId="25" fillId="9" borderId="2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4" applyFont="1" applyFill="1" applyBorder="1" applyAlignment="1">
      <alignment horizontal="center" vertical="center"/>
    </xf>
    <xf numFmtId="179" fontId="17" fillId="8" borderId="5" xfId="4" applyNumberFormat="1" applyFont="1" applyFill="1" applyBorder="1">
      <alignment vertical="center"/>
    </xf>
    <xf numFmtId="179" fontId="17" fillId="4" borderId="0" xfId="4" applyNumberFormat="1" applyFont="1" applyFill="1" applyBorder="1">
      <alignment vertical="center"/>
    </xf>
    <xf numFmtId="179" fontId="17" fillId="8" borderId="4" xfId="4" applyNumberFormat="1" applyFont="1" applyFill="1" applyBorder="1">
      <alignment vertical="center"/>
    </xf>
    <xf numFmtId="179" fontId="10" fillId="4" borderId="0" xfId="4" applyNumberFormat="1" applyFont="1" applyFill="1" applyBorder="1">
      <alignment vertical="center"/>
    </xf>
    <xf numFmtId="179" fontId="10" fillId="8" borderId="4" xfId="4" applyNumberFormat="1" applyFont="1" applyFill="1" applyBorder="1">
      <alignment vertical="center"/>
    </xf>
    <xf numFmtId="179" fontId="17" fillId="0" borderId="0" xfId="4" applyNumberFormat="1" applyFont="1" applyFill="1" applyBorder="1">
      <alignment vertical="center"/>
    </xf>
    <xf numFmtId="179" fontId="17" fillId="4" borderId="0" xfId="3" applyNumberFormat="1" applyFont="1" applyFill="1" applyBorder="1" applyAlignment="1" applyProtection="1">
      <alignment vertical="center"/>
      <protection locked="0"/>
    </xf>
    <xf numFmtId="179" fontId="32" fillId="2" borderId="0" xfId="0" applyNumberFormat="1" applyFont="1" applyFill="1" applyBorder="1" applyAlignment="1">
      <alignment vertical="center"/>
    </xf>
    <xf numFmtId="179" fontId="32" fillId="0" borderId="0" xfId="0" applyNumberFormat="1" applyFont="1" applyFill="1" applyBorder="1" applyAlignment="1">
      <alignment vertical="center"/>
    </xf>
    <xf numFmtId="0" fontId="23" fillId="0" borderId="0" xfId="0" applyFont="1" applyAlignment="1">
      <alignment horizontal="right" vertical="center"/>
    </xf>
    <xf numFmtId="179" fontId="26" fillId="0" borderId="4" xfId="13" applyNumberFormat="1" applyFont="1" applyFill="1" applyBorder="1">
      <alignment vertical="center"/>
    </xf>
    <xf numFmtId="179" fontId="25" fillId="0" borderId="4" xfId="0" applyNumberFormat="1" applyFont="1" applyFill="1" applyBorder="1" applyAlignment="1">
      <alignment vertical="center"/>
    </xf>
    <xf numFmtId="179" fontId="26" fillId="0" borderId="4" xfId="0" applyNumberFormat="1" applyFont="1" applyFill="1" applyBorder="1" applyAlignment="1">
      <alignment vertical="center"/>
    </xf>
    <xf numFmtId="179" fontId="26" fillId="0" borderId="4" xfId="14" applyNumberFormat="1" applyFont="1" applyFill="1" applyBorder="1">
      <alignment vertical="center"/>
    </xf>
    <xf numFmtId="179" fontId="25" fillId="5" borderId="4" xfId="14" applyNumberFormat="1" applyFont="1" applyFill="1" applyBorder="1">
      <alignment vertical="center"/>
    </xf>
    <xf numFmtId="179" fontId="25" fillId="0" borderId="4" xfId="14" applyNumberFormat="1" applyFont="1" applyFill="1" applyBorder="1">
      <alignment vertical="center"/>
    </xf>
    <xf numFmtId="179" fontId="26" fillId="6" borderId="4" xfId="14" applyNumberFormat="1" applyFont="1" applyFill="1" applyBorder="1">
      <alignment vertical="center"/>
    </xf>
    <xf numFmtId="179" fontId="25" fillId="6" borderId="4" xfId="14" applyNumberFormat="1" applyFont="1" applyFill="1" applyBorder="1">
      <alignment vertical="center"/>
    </xf>
    <xf numFmtId="179" fontId="27" fillId="0" borderId="0" xfId="0" applyNumberFormat="1" applyFont="1" applyFill="1" applyAlignment="1">
      <alignment vertical="center"/>
    </xf>
    <xf numFmtId="179" fontId="26" fillId="6" borderId="4" xfId="0" applyNumberFormat="1" applyFont="1" applyFill="1" applyBorder="1" applyAlignment="1">
      <alignment vertical="center"/>
    </xf>
    <xf numFmtId="179" fontId="26" fillId="4" borderId="4" xfId="0" applyNumberFormat="1" applyFont="1" applyFill="1" applyBorder="1" applyAlignment="1">
      <alignment vertical="center"/>
    </xf>
    <xf numFmtId="179" fontId="26" fillId="4" borderId="4" xfId="14" applyNumberFormat="1" applyFont="1" applyFill="1" applyBorder="1">
      <alignment vertical="center"/>
    </xf>
    <xf numFmtId="179" fontId="25" fillId="8" borderId="4" xfId="14" applyNumberFormat="1" applyFont="1" applyFill="1" applyBorder="1">
      <alignment vertical="center"/>
    </xf>
    <xf numFmtId="0" fontId="24" fillId="0" borderId="2" xfId="12" applyFont="1" applyFill="1" applyBorder="1" applyAlignment="1">
      <alignment horizontal="left" vertical="center"/>
    </xf>
    <xf numFmtId="179" fontId="27" fillId="0" borderId="0" xfId="12" applyNumberFormat="1" applyFont="1" applyAlignment="1">
      <alignment vertical="center"/>
    </xf>
    <xf numFmtId="0" fontId="16" fillId="0" borderId="0" xfId="4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Border="1" applyAlignment="1">
      <alignment vertical="center"/>
    </xf>
    <xf numFmtId="179" fontId="10" fillId="5" borderId="4" xfId="6" applyNumberFormat="1" applyFont="1" applyFill="1" applyBorder="1" applyAlignment="1">
      <alignment horizontal="right" vertical="center"/>
    </xf>
    <xf numFmtId="179" fontId="10" fillId="5" borderId="5" xfId="6" applyNumberFormat="1" applyFont="1" applyFill="1" applyBorder="1" applyAlignment="1">
      <alignment horizontal="right" vertical="center"/>
    </xf>
    <xf numFmtId="179" fontId="34" fillId="0" borderId="0" xfId="0" applyNumberFormat="1" applyFont="1" applyBorder="1">
      <alignment vertical="center"/>
    </xf>
    <xf numFmtId="0" fontId="34" fillId="0" borderId="0" xfId="0" applyFont="1" applyBorder="1">
      <alignment vertical="center"/>
    </xf>
    <xf numFmtId="0" fontId="0" fillId="0" borderId="0" xfId="0" applyBorder="1">
      <alignment vertical="center"/>
    </xf>
    <xf numFmtId="179" fontId="17" fillId="5" borderId="5" xfId="6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7" fillId="0" borderId="0" xfId="0" applyFont="1" applyBorder="1" applyAlignment="1">
      <alignment vertical="center"/>
    </xf>
    <xf numFmtId="179" fontId="7" fillId="0" borderId="0" xfId="0" applyNumberFormat="1" applyFont="1" applyBorder="1">
      <alignment vertical="center"/>
    </xf>
    <xf numFmtId="176" fontId="12" fillId="0" borderId="0" xfId="2" applyNumberFormat="1" applyFont="1" applyBorder="1">
      <alignment vertical="center"/>
    </xf>
    <xf numFmtId="176" fontId="13" fillId="0" borderId="0" xfId="2" applyNumberFormat="1" applyFont="1" applyBorder="1" applyAlignment="1">
      <alignment horizontal="left"/>
    </xf>
    <xf numFmtId="176" fontId="13" fillId="0" borderId="0" xfId="2" applyNumberFormat="1" applyFont="1" applyBorder="1" applyAlignment="1">
      <alignment horizontal="right"/>
    </xf>
    <xf numFmtId="0" fontId="9" fillId="0" borderId="0" xfId="0" applyFont="1" applyFill="1" applyBorder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0" fontId="16" fillId="0" borderId="3" xfId="4" applyFont="1" applyBorder="1">
      <alignment vertical="center"/>
    </xf>
    <xf numFmtId="183" fontId="9" fillId="0" borderId="2" xfId="0" applyNumberFormat="1" applyFont="1" applyBorder="1">
      <alignment vertical="center"/>
    </xf>
    <xf numFmtId="179" fontId="17" fillId="0" borderId="3" xfId="3" applyNumberFormat="1" applyFont="1" applyFill="1" applyBorder="1" applyAlignment="1" applyProtection="1">
      <alignment vertical="center"/>
      <protection locked="0"/>
    </xf>
    <xf numFmtId="179" fontId="9" fillId="0" borderId="0" xfId="0" applyNumberFormat="1" applyFont="1" applyBorder="1">
      <alignment vertical="center"/>
    </xf>
    <xf numFmtId="179" fontId="10" fillId="0" borderId="3" xfId="3" quotePrefix="1" applyNumberFormat="1" applyFont="1" applyFill="1" applyBorder="1" applyAlignment="1">
      <alignment horizontal="left" vertical="center"/>
    </xf>
    <xf numFmtId="176" fontId="18" fillId="0" borderId="3" xfId="7" applyNumberFormat="1" applyFont="1" applyBorder="1">
      <alignment vertical="center"/>
    </xf>
    <xf numFmtId="176" fontId="12" fillId="0" borderId="0" xfId="7" applyNumberFormat="1" applyFont="1" applyBorder="1">
      <alignment vertical="center"/>
    </xf>
    <xf numFmtId="179" fontId="17" fillId="0" borderId="3" xfId="3" applyNumberFormat="1" applyFont="1" applyFill="1" applyBorder="1" applyAlignment="1">
      <alignment horizontal="left" vertical="center"/>
    </xf>
    <xf numFmtId="179" fontId="17" fillId="0" borderId="3" xfId="3" applyNumberFormat="1" applyFont="1" applyFill="1" applyBorder="1" applyAlignment="1" applyProtection="1">
      <alignment horizontal="left" vertical="center"/>
      <protection locked="0"/>
    </xf>
    <xf numFmtId="177" fontId="17" fillId="0" borderId="3" xfId="3" applyNumberFormat="1" applyFont="1" applyFill="1" applyBorder="1" applyAlignment="1">
      <alignment horizontal="left" vertical="center"/>
    </xf>
    <xf numFmtId="0" fontId="6" fillId="0" borderId="3" xfId="4" applyFont="1" applyFill="1" applyBorder="1">
      <alignment vertical="center"/>
    </xf>
    <xf numFmtId="176" fontId="10" fillId="5" borderId="4" xfId="1" applyNumberFormat="1" applyFont="1" applyFill="1" applyBorder="1" applyAlignment="1">
      <alignment horizontal="right" vertical="center"/>
    </xf>
    <xf numFmtId="10" fontId="10" fillId="5" borderId="4" xfId="1" applyNumberFormat="1" applyFont="1" applyFill="1" applyBorder="1" applyAlignment="1">
      <alignment horizontal="right" vertical="center"/>
    </xf>
    <xf numFmtId="182" fontId="7" fillId="0" borderId="0" xfId="0" applyNumberFormat="1" applyFont="1" applyBorder="1">
      <alignment vertical="center"/>
    </xf>
    <xf numFmtId="182" fontId="9" fillId="0" borderId="0" xfId="0" applyNumberFormat="1" applyFont="1" applyBorder="1">
      <alignment vertical="center"/>
    </xf>
    <xf numFmtId="182" fontId="9" fillId="0" borderId="3" xfId="0" applyNumberFormat="1" applyFont="1" applyBorder="1">
      <alignment vertical="center"/>
    </xf>
    <xf numFmtId="182" fontId="7" fillId="0" borderId="3" xfId="0" applyNumberFormat="1" applyFont="1" applyBorder="1">
      <alignment vertical="center"/>
    </xf>
    <xf numFmtId="179" fontId="9" fillId="0" borderId="3" xfId="0" applyNumberFormat="1" applyFont="1" applyBorder="1">
      <alignment vertical="center"/>
    </xf>
    <xf numFmtId="0" fontId="30" fillId="2" borderId="0" xfId="10" applyFont="1" applyFill="1" applyAlignment="1">
      <alignment vertical="center"/>
    </xf>
    <xf numFmtId="0" fontId="41" fillId="2" borderId="0" xfId="10" applyFont="1" applyFill="1" applyAlignment="1">
      <alignment vertical="center"/>
    </xf>
    <xf numFmtId="0" fontId="42" fillId="0" borderId="0" xfId="10" applyFont="1" applyAlignment="1">
      <alignment vertical="center"/>
    </xf>
    <xf numFmtId="0" fontId="11" fillId="0" borderId="0" xfId="10" applyFont="1" applyAlignment="1">
      <alignment vertical="center"/>
    </xf>
    <xf numFmtId="177" fontId="11" fillId="0" borderId="0" xfId="10" applyNumberFormat="1" applyFont="1" applyAlignment="1">
      <alignment vertical="center"/>
    </xf>
    <xf numFmtId="180" fontId="25" fillId="0" borderId="0" xfId="8" applyFont="1" applyBorder="1" applyAlignment="1">
      <alignment horizontal="center" vertical="center" wrapText="1"/>
    </xf>
    <xf numFmtId="41" fontId="17" fillId="0" borderId="0" xfId="13" applyFont="1" applyFill="1" applyBorder="1" applyAlignment="1">
      <alignment horizontal="right" vertical="center" wrapText="1"/>
    </xf>
    <xf numFmtId="9" fontId="17" fillId="0" borderId="0" xfId="13" applyNumberFormat="1" applyFont="1" applyFill="1" applyBorder="1" applyAlignment="1">
      <alignment horizontal="right" vertical="center" wrapText="1"/>
    </xf>
    <xf numFmtId="0" fontId="27" fillId="0" borderId="0" xfId="21" applyFont="1" applyAlignment="1">
      <alignment vertical="center"/>
    </xf>
    <xf numFmtId="0" fontId="11" fillId="0" borderId="0" xfId="0" applyFont="1">
      <alignment vertical="center"/>
    </xf>
    <xf numFmtId="179" fontId="17" fillId="5" borderId="4" xfId="6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183" fontId="7" fillId="0" borderId="2" xfId="1" applyNumberFormat="1" applyFont="1" applyBorder="1">
      <alignment vertical="center"/>
    </xf>
    <xf numFmtId="0" fontId="25" fillId="0" borderId="2" xfId="12" applyFont="1" applyFill="1" applyBorder="1" applyAlignment="1">
      <alignment horizontal="left" vertical="center" indent="1"/>
    </xf>
    <xf numFmtId="0" fontId="26" fillId="0" borderId="2" xfId="12" applyFont="1" applyFill="1" applyBorder="1" applyAlignment="1">
      <alignment horizontal="left" vertical="center" indent="2"/>
    </xf>
    <xf numFmtId="0" fontId="26" fillId="4" borderId="2" xfId="0" applyFont="1" applyFill="1" applyBorder="1" applyAlignment="1">
      <alignment horizontal="left" vertical="center" indent="2"/>
    </xf>
    <xf numFmtId="0" fontId="26" fillId="6" borderId="2" xfId="0" applyFont="1" applyFill="1" applyBorder="1" applyAlignment="1">
      <alignment horizontal="left" vertical="center" indent="2"/>
    </xf>
    <xf numFmtId="0" fontId="25" fillId="6" borderId="2" xfId="0" applyFont="1" applyFill="1" applyBorder="1" applyAlignment="1">
      <alignment horizontal="left" vertical="center" indent="1"/>
    </xf>
    <xf numFmtId="0" fontId="25" fillId="10" borderId="8" xfId="0" applyFont="1" applyFill="1" applyBorder="1" applyAlignment="1">
      <alignment horizontal="left" vertical="center"/>
    </xf>
    <xf numFmtId="179" fontId="25" fillId="0" borderId="4" xfId="15" applyNumberFormat="1" applyFont="1" applyFill="1" applyBorder="1">
      <alignment vertical="center"/>
    </xf>
    <xf numFmtId="179" fontId="27" fillId="0" borderId="4" xfId="0" applyNumberFormat="1" applyFont="1" applyFill="1" applyBorder="1" applyAlignment="1">
      <alignment vertical="center"/>
    </xf>
    <xf numFmtId="179" fontId="36" fillId="8" borderId="9" xfId="0" applyNumberFormat="1" applyFont="1" applyFill="1" applyBorder="1" applyAlignment="1">
      <alignment vertical="center"/>
    </xf>
    <xf numFmtId="0" fontId="45" fillId="0" borderId="0" xfId="0" applyFont="1">
      <alignment vertical="center"/>
    </xf>
    <xf numFmtId="0" fontId="11" fillId="0" borderId="0" xfId="0" applyFont="1" applyBorder="1">
      <alignment vertical="center"/>
    </xf>
    <xf numFmtId="179" fontId="46" fillId="4" borderId="4" xfId="14" applyNumberFormat="1" applyFont="1" applyFill="1" applyBorder="1">
      <alignment vertical="center"/>
    </xf>
    <xf numFmtId="179" fontId="46" fillId="4" borderId="4" xfId="0" applyNumberFormat="1" applyFont="1" applyFill="1" applyBorder="1" applyAlignment="1">
      <alignment vertical="center"/>
    </xf>
    <xf numFmtId="179" fontId="46" fillId="0" borderId="4" xfId="0" applyNumberFormat="1" applyFont="1" applyFill="1" applyBorder="1" applyAlignment="1">
      <alignment vertical="center"/>
    </xf>
    <xf numFmtId="179" fontId="46" fillId="0" borderId="4" xfId="14" applyNumberFormat="1" applyFont="1" applyFill="1" applyBorder="1">
      <alignment vertical="center"/>
    </xf>
    <xf numFmtId="0" fontId="0" fillId="4" borderId="0" xfId="0" applyFill="1">
      <alignment vertical="center"/>
    </xf>
    <xf numFmtId="0" fontId="11" fillId="4" borderId="0" xfId="0" applyFont="1" applyFill="1">
      <alignment vertical="center"/>
    </xf>
    <xf numFmtId="179" fontId="46" fillId="6" borderId="4" xfId="14" applyNumberFormat="1" applyFont="1" applyFill="1" applyBorder="1">
      <alignment vertical="center"/>
    </xf>
    <xf numFmtId="179" fontId="26" fillId="14" borderId="4" xfId="15" applyNumberFormat="1" applyFont="1" applyFill="1" applyBorder="1">
      <alignment vertical="center"/>
    </xf>
    <xf numFmtId="179" fontId="25" fillId="7" borderId="9" xfId="15" applyNumberFormat="1" applyFont="1" applyFill="1" applyBorder="1">
      <alignment vertical="center"/>
    </xf>
    <xf numFmtId="179" fontId="17" fillId="5" borderId="7" xfId="6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left" vertical="center"/>
    </xf>
    <xf numFmtId="0" fontId="26" fillId="4" borderId="4" xfId="0" applyFont="1" applyFill="1" applyBorder="1" applyAlignment="1">
      <alignment horizontal="left" vertical="center"/>
    </xf>
    <xf numFmtId="0" fontId="25" fillId="6" borderId="4" xfId="0" applyFont="1" applyFill="1" applyBorder="1" applyAlignment="1">
      <alignment horizontal="left" vertical="center"/>
    </xf>
    <xf numFmtId="0" fontId="26" fillId="6" borderId="4" xfId="0" applyFont="1" applyFill="1" applyBorder="1" applyAlignment="1">
      <alignment horizontal="left" vertical="center"/>
    </xf>
    <xf numFmtId="0" fontId="25" fillId="5" borderId="4" xfId="0" applyFont="1" applyFill="1" applyBorder="1" applyAlignment="1">
      <alignment horizontal="left" vertical="center"/>
    </xf>
    <xf numFmtId="0" fontId="47" fillId="0" borderId="4" xfId="0" applyFont="1" applyFill="1" applyBorder="1" applyAlignment="1">
      <alignment horizontal="left" vertical="center"/>
    </xf>
    <xf numFmtId="0" fontId="46" fillId="0" borderId="4" xfId="0" applyFont="1" applyFill="1" applyBorder="1" applyAlignment="1">
      <alignment horizontal="left" vertical="center"/>
    </xf>
    <xf numFmtId="0" fontId="46" fillId="6" borderId="4" xfId="0" applyFont="1" applyFill="1" applyBorder="1" applyAlignment="1">
      <alignment horizontal="left" vertical="center"/>
    </xf>
    <xf numFmtId="0" fontId="47" fillId="6" borderId="4" xfId="0" applyFont="1" applyFill="1" applyBorder="1" applyAlignment="1">
      <alignment horizontal="left" vertical="center"/>
    </xf>
    <xf numFmtId="0" fontId="26" fillId="14" borderId="4" xfId="0" applyFont="1" applyFill="1" applyBorder="1" applyAlignment="1">
      <alignment horizontal="left" vertical="center"/>
    </xf>
    <xf numFmtId="0" fontId="25" fillId="7" borderId="9" xfId="0" applyFont="1" applyFill="1" applyBorder="1" applyAlignment="1">
      <alignment horizontal="left" vertical="center"/>
    </xf>
    <xf numFmtId="0" fontId="46" fillId="4" borderId="4" xfId="0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/>
    </xf>
    <xf numFmtId="179" fontId="25" fillId="7" borderId="4" xfId="15" applyNumberFormat="1" applyFont="1" applyFill="1" applyBorder="1">
      <alignment vertical="center"/>
    </xf>
    <xf numFmtId="0" fontId="48" fillId="0" borderId="0" xfId="21" applyFont="1" applyAlignment="1">
      <alignment vertical="center"/>
    </xf>
    <xf numFmtId="0" fontId="48" fillId="0" borderId="0" xfId="21" applyFont="1" applyFill="1" applyAlignment="1">
      <alignment vertical="center"/>
    </xf>
    <xf numFmtId="0" fontId="49" fillId="0" borderId="0" xfId="10" applyFont="1" applyAlignment="1">
      <alignment vertical="center"/>
    </xf>
    <xf numFmtId="0" fontId="50" fillId="0" borderId="0" xfId="10" applyFont="1" applyAlignment="1">
      <alignment vertical="center"/>
    </xf>
    <xf numFmtId="179" fontId="36" fillId="8" borderId="4" xfId="14" applyNumberFormat="1" applyFont="1" applyFill="1" applyBorder="1">
      <alignment vertical="center"/>
    </xf>
    <xf numFmtId="0" fontId="25" fillId="5" borderId="3" xfId="0" applyFont="1" applyFill="1" applyBorder="1" applyAlignment="1">
      <alignment horizontal="left" vertical="center"/>
    </xf>
    <xf numFmtId="179" fontId="25" fillId="7" borderId="2" xfId="15" applyNumberFormat="1" applyFont="1" applyFill="1" applyBorder="1">
      <alignment vertical="center"/>
    </xf>
    <xf numFmtId="0" fontId="25" fillId="4" borderId="3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179" fontId="25" fillId="4" borderId="4" xfId="14" applyNumberFormat="1" applyFont="1" applyFill="1" applyBorder="1">
      <alignment vertical="center"/>
    </xf>
    <xf numFmtId="0" fontId="25" fillId="6" borderId="2" xfId="0" applyFont="1" applyFill="1" applyBorder="1" applyAlignment="1">
      <alignment horizontal="left" vertical="center"/>
    </xf>
    <xf numFmtId="0" fontId="25" fillId="14" borderId="3" xfId="0" applyFont="1" applyFill="1" applyBorder="1" applyAlignment="1">
      <alignment horizontal="left" vertical="center"/>
    </xf>
    <xf numFmtId="0" fontId="25" fillId="14" borderId="2" xfId="0" applyFont="1" applyFill="1" applyBorder="1" applyAlignment="1">
      <alignment horizontal="left" vertical="center"/>
    </xf>
    <xf numFmtId="179" fontId="36" fillId="4" borderId="4" xfId="0" applyNumberFormat="1" applyFont="1" applyFill="1" applyBorder="1" applyAlignment="1">
      <alignment vertical="center"/>
    </xf>
    <xf numFmtId="179" fontId="25" fillId="6" borderId="4" xfId="0" applyNumberFormat="1" applyFont="1" applyFill="1" applyBorder="1" applyAlignment="1">
      <alignment vertical="center"/>
    </xf>
    <xf numFmtId="0" fontId="25" fillId="4" borderId="4" xfId="0" applyFont="1" applyFill="1" applyBorder="1" applyAlignment="1">
      <alignment horizontal="left" vertical="center"/>
    </xf>
    <xf numFmtId="0" fontId="25" fillId="14" borderId="4" xfId="0" applyFont="1" applyFill="1" applyBorder="1" applyAlignment="1">
      <alignment horizontal="left" vertical="center"/>
    </xf>
    <xf numFmtId="179" fontId="25" fillId="14" borderId="4" xfId="15" applyNumberFormat="1" applyFont="1" applyFill="1" applyBorder="1">
      <alignment vertical="center"/>
    </xf>
    <xf numFmtId="179" fontId="26" fillId="0" borderId="2" xfId="14" applyNumberFormat="1" applyFont="1" applyFill="1" applyBorder="1">
      <alignment vertical="center"/>
    </xf>
    <xf numFmtId="179" fontId="36" fillId="8" borderId="2" xfId="14" applyNumberFormat="1" applyFont="1" applyFill="1" applyBorder="1">
      <alignment vertical="center"/>
    </xf>
    <xf numFmtId="179" fontId="26" fillId="0" borderId="2" xfId="0" applyNumberFormat="1" applyFont="1" applyFill="1" applyBorder="1" applyAlignment="1">
      <alignment vertical="center"/>
    </xf>
    <xf numFmtId="179" fontId="26" fillId="0" borderId="4" xfId="0" applyNumberFormat="1" applyFont="1" applyBorder="1" applyAlignment="1">
      <alignment vertical="center"/>
    </xf>
    <xf numFmtId="176" fontId="17" fillId="8" borderId="4" xfId="7" applyNumberFormat="1" applyFont="1" applyFill="1" applyBorder="1">
      <alignment vertical="center"/>
    </xf>
    <xf numFmtId="176" fontId="12" fillId="8" borderId="4" xfId="7" applyNumberFormat="1" applyFont="1" applyFill="1" applyBorder="1">
      <alignment vertical="center"/>
    </xf>
    <xf numFmtId="183" fontId="51" fillId="0" borderId="2" xfId="1" quotePrefix="1" applyNumberFormat="1" applyFont="1" applyBorder="1" applyAlignment="1">
      <alignment horizontal="right" vertical="center"/>
    </xf>
    <xf numFmtId="0" fontId="15" fillId="2" borderId="11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81" fontId="37" fillId="5" borderId="13" xfId="6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6" fillId="3" borderId="10" xfId="0" applyFont="1" applyFill="1" applyBorder="1" applyAlignment="1">
      <alignment vertical="center"/>
    </xf>
    <xf numFmtId="0" fontId="7" fillId="3" borderId="14" xfId="0" applyFont="1" applyFill="1" applyBorder="1" applyAlignment="1">
      <alignment vertical="center"/>
    </xf>
    <xf numFmtId="179" fontId="7" fillId="3" borderId="14" xfId="0" applyNumberFormat="1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6" fillId="3" borderId="10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/>
    </xf>
    <xf numFmtId="176" fontId="18" fillId="0" borderId="3" xfId="2" applyNumberFormat="1" applyFont="1" applyBorder="1">
      <alignment vertical="center"/>
    </xf>
    <xf numFmtId="178" fontId="7" fillId="3" borderId="14" xfId="0" applyNumberFormat="1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179" fontId="34" fillId="0" borderId="14" xfId="0" applyNumberFormat="1" applyFont="1" applyBorder="1">
      <alignment vertical="center"/>
    </xf>
    <xf numFmtId="179" fontId="9" fillId="0" borderId="14" xfId="0" applyNumberFormat="1" applyFont="1" applyBorder="1">
      <alignment vertical="center"/>
    </xf>
    <xf numFmtId="0" fontId="6" fillId="0" borderId="10" xfId="0" applyFont="1" applyBorder="1" applyAlignment="1">
      <alignment vertical="center"/>
    </xf>
    <xf numFmtId="178" fontId="9" fillId="0" borderId="14" xfId="0" applyNumberFormat="1" applyFont="1" applyBorder="1" applyAlignment="1">
      <alignment vertical="center"/>
    </xf>
    <xf numFmtId="0" fontId="3" fillId="2" borderId="11" xfId="4" applyFont="1" applyFill="1" applyBorder="1">
      <alignment vertical="center"/>
    </xf>
    <xf numFmtId="0" fontId="3" fillId="2" borderId="12" xfId="4" applyFont="1" applyFill="1" applyBorder="1">
      <alignment vertical="center"/>
    </xf>
    <xf numFmtId="0" fontId="28" fillId="2" borderId="12" xfId="4" applyFont="1" applyFill="1" applyBorder="1">
      <alignment vertical="center"/>
    </xf>
    <xf numFmtId="0" fontId="39" fillId="2" borderId="12" xfId="4" applyFont="1" applyFill="1" applyBorder="1">
      <alignment vertical="center"/>
    </xf>
    <xf numFmtId="0" fontId="29" fillId="0" borderId="0" xfId="4" applyFont="1" applyBorder="1">
      <alignment vertical="center"/>
    </xf>
    <xf numFmtId="0" fontId="6" fillId="0" borderId="0" xfId="4" applyFont="1" applyBorder="1">
      <alignment vertical="center"/>
    </xf>
    <xf numFmtId="0" fontId="9" fillId="0" borderId="0" xfId="0" applyFont="1" applyBorder="1">
      <alignment vertical="center"/>
    </xf>
    <xf numFmtId="0" fontId="7" fillId="8" borderId="13" xfId="4" applyFont="1" applyFill="1" applyBorder="1" applyAlignment="1">
      <alignment horizontal="center" vertical="center"/>
    </xf>
    <xf numFmtId="179" fontId="17" fillId="3" borderId="10" xfId="3" applyNumberFormat="1" applyFont="1" applyFill="1" applyBorder="1" applyAlignment="1" applyProtection="1">
      <alignment horizontal="left" vertical="center"/>
      <protection locked="0"/>
    </xf>
    <xf numFmtId="179" fontId="17" fillId="3" borderId="14" xfId="3" applyNumberFormat="1" applyFont="1" applyFill="1" applyBorder="1" applyAlignment="1" applyProtection="1">
      <alignment horizontal="left" vertical="center"/>
      <protection locked="0"/>
    </xf>
    <xf numFmtId="179" fontId="17" fillId="3" borderId="14" xfId="4" applyNumberFormat="1" applyFont="1" applyFill="1" applyBorder="1" applyAlignment="1">
      <alignment vertical="center"/>
    </xf>
    <xf numFmtId="179" fontId="17" fillId="3" borderId="14" xfId="4" applyNumberFormat="1" applyFont="1" applyFill="1" applyBorder="1">
      <alignment vertical="center"/>
    </xf>
    <xf numFmtId="182" fontId="7" fillId="0" borderId="10" xfId="0" applyNumberFormat="1" applyFont="1" applyBorder="1">
      <alignment vertical="center"/>
    </xf>
    <xf numFmtId="183" fontId="7" fillId="0" borderId="15" xfId="1" applyNumberFormat="1" applyFont="1" applyBorder="1">
      <alignment vertical="center"/>
    </xf>
    <xf numFmtId="0" fontId="6" fillId="3" borderId="10" xfId="4" applyFont="1" applyFill="1" applyBorder="1">
      <alignment vertical="center"/>
    </xf>
    <xf numFmtId="0" fontId="9" fillId="3" borderId="14" xfId="4" applyFont="1" applyFill="1" applyBorder="1">
      <alignment vertical="center"/>
    </xf>
    <xf numFmtId="179" fontId="17" fillId="3" borderId="10" xfId="4" applyNumberFormat="1" applyFont="1" applyFill="1" applyBorder="1" applyAlignment="1">
      <alignment vertical="center"/>
    </xf>
    <xf numFmtId="0" fontId="21" fillId="2" borderId="11" xfId="0" applyFont="1" applyFill="1" applyBorder="1" applyAlignment="1">
      <alignment vertical="center"/>
    </xf>
    <xf numFmtId="0" fontId="21" fillId="2" borderId="12" xfId="12" applyFont="1" applyFill="1" applyBorder="1" applyAlignment="1">
      <alignment vertical="center"/>
    </xf>
    <xf numFmtId="179" fontId="32" fillId="2" borderId="12" xfId="0" applyNumberFormat="1" applyFont="1" applyFill="1" applyBorder="1" applyAlignment="1">
      <alignment vertical="center"/>
    </xf>
    <xf numFmtId="179" fontId="22" fillId="0" borderId="0" xfId="12" applyNumberFormat="1" applyFont="1" applyFill="1" applyBorder="1" applyAlignment="1">
      <alignment vertical="center"/>
    </xf>
    <xf numFmtId="0" fontId="23" fillId="0" borderId="0" xfId="12" applyFont="1" applyBorder="1" applyAlignment="1">
      <alignment horizontal="left" vertical="center"/>
    </xf>
    <xf numFmtId="179" fontId="23" fillId="0" borderId="0" xfId="0" applyNumberFormat="1" applyFont="1" applyBorder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179" fontId="25" fillId="8" borderId="10" xfId="6" applyNumberFormat="1" applyFont="1" applyFill="1" applyBorder="1" applyAlignment="1">
      <alignment horizontal="center" vertical="center"/>
    </xf>
    <xf numFmtId="179" fontId="17" fillId="8" borderId="15" xfId="6" applyNumberFormat="1" applyFont="1" applyFill="1" applyBorder="1" applyAlignment="1">
      <alignment horizontal="center" vertical="center"/>
    </xf>
    <xf numFmtId="179" fontId="25" fillId="8" borderId="15" xfId="6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left" vertical="center" indent="2"/>
    </xf>
    <xf numFmtId="0" fontId="26" fillId="6" borderId="3" xfId="0" applyFont="1" applyFill="1" applyBorder="1" applyAlignment="1">
      <alignment horizontal="left" vertical="center" indent="1"/>
    </xf>
    <xf numFmtId="0" fontId="25" fillId="9" borderId="3" xfId="0" applyFont="1" applyFill="1" applyBorder="1" applyAlignment="1">
      <alignment horizontal="left" vertical="center"/>
    </xf>
    <xf numFmtId="0" fontId="25" fillId="10" borderId="16" xfId="0" applyFont="1" applyFill="1" applyBorder="1" applyAlignment="1">
      <alignment horizontal="left" vertical="center"/>
    </xf>
    <xf numFmtId="9" fontId="31" fillId="0" borderId="17" xfId="1" applyFont="1" applyBorder="1" applyAlignment="1">
      <alignment horizontal="center" vertical="center"/>
    </xf>
    <xf numFmtId="182" fontId="7" fillId="3" borderId="10" xfId="0" applyNumberFormat="1" applyFont="1" applyFill="1" applyBorder="1" applyAlignment="1">
      <alignment horizontal="right" vertical="center"/>
    </xf>
    <xf numFmtId="182" fontId="7" fillId="0" borderId="3" xfId="0" applyNumberFormat="1" applyFont="1" applyBorder="1" applyAlignment="1">
      <alignment horizontal="right" vertical="center"/>
    </xf>
    <xf numFmtId="182" fontId="34" fillId="0" borderId="3" xfId="0" applyNumberFormat="1" applyFont="1" applyBorder="1" applyAlignment="1">
      <alignment horizontal="right" vertical="center"/>
    </xf>
    <xf numFmtId="182" fontId="9" fillId="0" borderId="0" xfId="0" applyNumberFormat="1" applyFont="1" applyBorder="1" applyAlignment="1">
      <alignment horizontal="right" vertical="center"/>
    </xf>
    <xf numFmtId="183" fontId="7" fillId="0" borderId="8" xfId="1" applyNumberFormat="1" applyFont="1" applyBorder="1">
      <alignment vertical="center"/>
    </xf>
    <xf numFmtId="179" fontId="32" fillId="2" borderId="18" xfId="0" applyNumberFormat="1" applyFont="1" applyFill="1" applyBorder="1" applyAlignment="1">
      <alignment vertical="center"/>
    </xf>
    <xf numFmtId="0" fontId="28" fillId="2" borderId="18" xfId="4" applyFont="1" applyFill="1" applyBorder="1">
      <alignment vertical="center"/>
    </xf>
    <xf numFmtId="179" fontId="17" fillId="8" borderId="3" xfId="4" applyNumberFormat="1" applyFont="1" applyFill="1" applyBorder="1">
      <alignment vertical="center"/>
    </xf>
    <xf numFmtId="182" fontId="7" fillId="0" borderId="3" xfId="0" quotePrefix="1" applyNumberFormat="1" applyFont="1" applyBorder="1" applyAlignment="1">
      <alignment horizontal="right" vertical="center"/>
    </xf>
    <xf numFmtId="182" fontId="7" fillId="0" borderId="0" xfId="0" quotePrefix="1" applyNumberFormat="1" applyFont="1" applyBorder="1" applyAlignment="1">
      <alignment horizontal="right" vertical="center"/>
    </xf>
    <xf numFmtId="0" fontId="5" fillId="2" borderId="18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9" fontId="31" fillId="0" borderId="0" xfId="1" applyFont="1" applyAlignment="1">
      <alignment horizontal="center" vertical="center"/>
    </xf>
    <xf numFmtId="184" fontId="53" fillId="0" borderId="3" xfId="2" quotePrefix="1" applyNumberFormat="1" applyFont="1" applyBorder="1" applyAlignment="1">
      <alignment horizontal="right"/>
    </xf>
    <xf numFmtId="179" fontId="7" fillId="3" borderId="6" xfId="0" applyNumberFormat="1" applyFont="1" applyFill="1" applyBorder="1" applyAlignment="1">
      <alignment vertical="center"/>
    </xf>
    <xf numFmtId="179" fontId="34" fillId="0" borderId="6" xfId="0" applyNumberFormat="1" applyFont="1" applyBorder="1">
      <alignment vertical="center"/>
    </xf>
    <xf numFmtId="179" fontId="9" fillId="0" borderId="15" xfId="0" applyNumberFormat="1" applyFont="1" applyBorder="1">
      <alignment vertical="center"/>
    </xf>
    <xf numFmtId="182" fontId="7" fillId="0" borderId="10" xfId="0" applyNumberFormat="1" applyFont="1" applyBorder="1" applyAlignment="1">
      <alignment horizontal="right" vertical="center"/>
    </xf>
    <xf numFmtId="0" fontId="16" fillId="0" borderId="17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4" fillId="13" borderId="19" xfId="0" applyFont="1" applyFill="1" applyBorder="1" applyAlignment="1">
      <alignment horizontal="center" vertical="center"/>
    </xf>
    <xf numFmtId="0" fontId="44" fillId="12" borderId="20" xfId="0" applyFont="1" applyFill="1" applyBorder="1" applyAlignment="1">
      <alignment horizontal="center" vertical="center"/>
    </xf>
    <xf numFmtId="0" fontId="17" fillId="13" borderId="7" xfId="10" applyFont="1" applyFill="1" applyBorder="1" applyAlignment="1">
      <alignment horizontal="center" vertical="center" wrapText="1"/>
    </xf>
    <xf numFmtId="0" fontId="17" fillId="12" borderId="7" xfId="10" applyFont="1" applyFill="1" applyBorder="1" applyAlignment="1">
      <alignment horizontal="center" vertical="center" wrapText="1"/>
    </xf>
    <xf numFmtId="0" fontId="26" fillId="0" borderId="7" xfId="10" applyFont="1" applyBorder="1" applyAlignment="1">
      <alignment vertical="center" wrapText="1"/>
    </xf>
    <xf numFmtId="3" fontId="10" fillId="0" borderId="7" xfId="13" applyNumberFormat="1" applyFont="1" applyFill="1" applyBorder="1" applyAlignment="1">
      <alignment horizontal="right" vertical="center" wrapText="1" indent="1"/>
    </xf>
    <xf numFmtId="185" fontId="10" fillId="4" borderId="7" xfId="13" applyNumberFormat="1" applyFont="1" applyFill="1" applyBorder="1" applyAlignment="1">
      <alignment horizontal="right" vertical="center" wrapText="1" indent="1"/>
    </xf>
    <xf numFmtId="0" fontId="26" fillId="11" borderId="7" xfId="21" applyFont="1" applyFill="1" applyBorder="1" applyAlignment="1">
      <alignment vertical="center"/>
    </xf>
    <xf numFmtId="3" fontId="9" fillId="0" borderId="7" xfId="13" applyNumberFormat="1" applyFont="1" applyFill="1" applyBorder="1" applyAlignment="1">
      <alignment horizontal="right" vertical="center" indent="1"/>
    </xf>
    <xf numFmtId="3" fontId="10" fillId="0" borderId="7" xfId="13" applyNumberFormat="1" applyFont="1" applyFill="1" applyBorder="1" applyAlignment="1">
      <alignment horizontal="right" vertical="center" indent="1"/>
    </xf>
    <xf numFmtId="180" fontId="25" fillId="3" borderId="7" xfId="8" applyFont="1" applyFill="1" applyBorder="1" applyAlignment="1">
      <alignment horizontal="center" vertical="center" wrapText="1"/>
    </xf>
    <xf numFmtId="3" fontId="17" fillId="3" borderId="7" xfId="13" applyNumberFormat="1" applyFont="1" applyFill="1" applyBorder="1" applyAlignment="1">
      <alignment horizontal="right" vertical="center" wrapText="1" indent="1"/>
    </xf>
    <xf numFmtId="0" fontId="25" fillId="15" borderId="7" xfId="10" applyFont="1" applyFill="1" applyBorder="1" applyAlignment="1">
      <alignment vertical="center" wrapText="1"/>
    </xf>
    <xf numFmtId="0" fontId="17" fillId="15" borderId="7" xfId="10" applyFont="1" applyFill="1" applyBorder="1" applyAlignment="1">
      <alignment horizontal="center" vertical="center" wrapText="1"/>
    </xf>
    <xf numFmtId="184" fontId="54" fillId="0" borderId="3" xfId="2" quotePrefix="1" applyNumberFormat="1" applyFont="1" applyBorder="1" applyAlignment="1">
      <alignment horizontal="right"/>
    </xf>
    <xf numFmtId="0" fontId="6" fillId="0" borderId="17" xfId="4" applyFont="1" applyBorder="1">
      <alignment vertical="center"/>
    </xf>
    <xf numFmtId="179" fontId="30" fillId="0" borderId="0" xfId="0" applyNumberFormat="1" applyFont="1" applyFill="1" applyBorder="1" applyAlignment="1">
      <alignment vertical="center"/>
    </xf>
    <xf numFmtId="179" fontId="27" fillId="0" borderId="17" xfId="0" applyNumberFormat="1" applyFont="1" applyFill="1" applyBorder="1" applyAlignment="1">
      <alignment horizontal="left" vertical="center"/>
    </xf>
    <xf numFmtId="186" fontId="54" fillId="0" borderId="3" xfId="12" quotePrefix="1" applyNumberFormat="1" applyFont="1" applyBorder="1" applyAlignment="1">
      <alignment horizontal="right" vertical="center" shrinkToFit="1"/>
    </xf>
    <xf numFmtId="179" fontId="17" fillId="5" borderId="15" xfId="6" applyNumberFormat="1" applyFont="1" applyFill="1" applyBorder="1" applyAlignment="1">
      <alignment horizontal="center" vertical="center"/>
    </xf>
    <xf numFmtId="182" fontId="51" fillId="0" borderId="3" xfId="1" quotePrefix="1" applyNumberFormat="1" applyFont="1" applyBorder="1" applyAlignment="1">
      <alignment horizontal="right" vertical="center"/>
    </xf>
    <xf numFmtId="182" fontId="7" fillId="4" borderId="10" xfId="0" applyNumberFormat="1" applyFont="1" applyFill="1" applyBorder="1" applyAlignment="1">
      <alignment horizontal="right" vertical="center"/>
    </xf>
    <xf numFmtId="182" fontId="9" fillId="0" borderId="3" xfId="0" applyNumberFormat="1" applyFont="1" applyBorder="1" applyAlignment="1">
      <alignment horizontal="right" vertical="center"/>
    </xf>
    <xf numFmtId="176" fontId="0" fillId="0" borderId="0" xfId="1" applyNumberFormat="1" applyFont="1" applyFill="1">
      <alignment vertical="center"/>
    </xf>
    <xf numFmtId="0" fontId="9" fillId="0" borderId="0" xfId="4" applyFont="1" applyAlignment="1">
      <alignment horizontal="left" vertical="center"/>
    </xf>
    <xf numFmtId="182" fontId="7" fillId="0" borderId="16" xfId="0" applyNumberFormat="1" applyFont="1" applyBorder="1">
      <alignment vertical="center"/>
    </xf>
    <xf numFmtId="0" fontId="7" fillId="0" borderId="17" xfId="4" applyFont="1" applyFill="1" applyBorder="1" applyAlignment="1">
      <alignment horizontal="center" vertical="center"/>
    </xf>
    <xf numFmtId="0" fontId="9" fillId="0" borderId="0" xfId="4" applyFont="1" applyAlignment="1">
      <alignment horizontal="left" vertical="center"/>
    </xf>
    <xf numFmtId="185" fontId="10" fillId="3" borderId="7" xfId="13" applyNumberFormat="1" applyFont="1" applyFill="1" applyBorder="1" applyAlignment="1">
      <alignment horizontal="right" vertical="center" wrapText="1" indent="1"/>
    </xf>
    <xf numFmtId="179" fontId="32" fillId="2" borderId="0" xfId="10" applyNumberFormat="1" applyFont="1" applyFill="1" applyBorder="1" applyAlignment="1">
      <alignment vertical="center"/>
    </xf>
    <xf numFmtId="179" fontId="32" fillId="0" borderId="0" xfId="10" applyNumberFormat="1" applyFont="1" applyFill="1" applyBorder="1" applyAlignment="1">
      <alignment vertical="center"/>
    </xf>
    <xf numFmtId="0" fontId="23" fillId="0" borderId="0" xfId="10" applyFont="1" applyAlignment="1">
      <alignment horizontal="right" vertical="center"/>
    </xf>
    <xf numFmtId="179" fontId="25" fillId="0" borderId="4" xfId="10" applyNumberFormat="1" applyFont="1" applyFill="1" applyBorder="1" applyAlignment="1">
      <alignment vertical="center"/>
    </xf>
    <xf numFmtId="179" fontId="26" fillId="0" borderId="4" xfId="10" applyNumberFormat="1" applyFont="1" applyFill="1" applyBorder="1" applyAlignment="1">
      <alignment vertical="center"/>
    </xf>
    <xf numFmtId="179" fontId="27" fillId="0" borderId="0" xfId="10" applyNumberFormat="1" applyFont="1" applyAlignment="1">
      <alignment vertical="center"/>
    </xf>
    <xf numFmtId="179" fontId="27" fillId="0" borderId="0" xfId="10" applyNumberFormat="1" applyFont="1" applyFill="1" applyAlignment="1">
      <alignment vertical="center"/>
    </xf>
    <xf numFmtId="179" fontId="32" fillId="0" borderId="0" xfId="12" applyNumberFormat="1" applyFont="1" applyFill="1" applyBorder="1" applyAlignment="1">
      <alignment vertical="center"/>
    </xf>
    <xf numFmtId="179" fontId="26" fillId="0" borderId="4" xfId="23" applyNumberFormat="1" applyFont="1" applyFill="1" applyBorder="1">
      <alignment vertical="center"/>
    </xf>
    <xf numFmtId="179" fontId="25" fillId="0" borderId="4" xfId="12" applyNumberFormat="1" applyFont="1" applyFill="1" applyBorder="1" applyAlignment="1">
      <alignment horizontal="right" vertical="center"/>
    </xf>
    <xf numFmtId="179" fontId="26" fillId="0" borderId="4" xfId="12" applyNumberFormat="1" applyFont="1" applyFill="1" applyBorder="1" applyAlignment="1">
      <alignment horizontal="right" vertical="center"/>
    </xf>
    <xf numFmtId="187" fontId="26" fillId="0" borderId="4" xfId="12" applyNumberFormat="1" applyFont="1" applyFill="1" applyBorder="1" applyAlignment="1">
      <alignment vertical="center"/>
    </xf>
    <xf numFmtId="188" fontId="26" fillId="0" borderId="4" xfId="14" applyNumberFormat="1" applyFont="1" applyFill="1" applyBorder="1">
      <alignment vertical="center"/>
    </xf>
    <xf numFmtId="41" fontId="26" fillId="0" borderId="4" xfId="24" applyFont="1" applyFill="1" applyBorder="1">
      <alignment vertical="center"/>
    </xf>
    <xf numFmtId="179" fontId="32" fillId="16" borderId="0" xfId="12" applyNumberFormat="1" applyFont="1" applyFill="1" applyBorder="1" applyAlignment="1">
      <alignment vertical="center"/>
    </xf>
    <xf numFmtId="0" fontId="55" fillId="0" borderId="0" xfId="12" applyFont="1" applyFill="1" applyBorder="1" applyAlignment="1">
      <alignment horizontal="right" vertical="center"/>
    </xf>
    <xf numFmtId="179" fontId="25" fillId="17" borderId="15" xfId="6" applyNumberFormat="1" applyFont="1" applyFill="1" applyBorder="1" applyAlignment="1">
      <alignment horizontal="center" vertical="center"/>
    </xf>
    <xf numFmtId="179" fontId="25" fillId="18" borderId="4" xfId="14" applyNumberFormat="1" applyFont="1" applyFill="1" applyBorder="1" applyAlignment="1">
      <alignment horizontal="right" vertical="center"/>
    </xf>
    <xf numFmtId="179" fontId="25" fillId="17" borderId="4" xfId="14" applyNumberFormat="1" applyFont="1" applyFill="1" applyBorder="1">
      <alignment vertical="center"/>
    </xf>
    <xf numFmtId="41" fontId="25" fillId="18" borderId="4" xfId="24" applyFont="1" applyFill="1" applyBorder="1" applyAlignment="1">
      <alignment vertical="center"/>
    </xf>
    <xf numFmtId="179" fontId="25" fillId="17" borderId="4" xfId="15" applyNumberFormat="1" applyFont="1" applyFill="1" applyBorder="1">
      <alignment vertical="center"/>
    </xf>
    <xf numFmtId="179" fontId="25" fillId="17" borderId="9" xfId="15" applyNumberFormat="1" applyFont="1" applyFill="1" applyBorder="1">
      <alignment vertical="center"/>
    </xf>
    <xf numFmtId="179" fontId="27" fillId="0" borderId="0" xfId="12" applyNumberFormat="1" applyFont="1" applyFill="1" applyBorder="1" applyAlignment="1">
      <alignment horizontal="center" vertical="center"/>
    </xf>
    <xf numFmtId="179" fontId="27" fillId="0" borderId="0" xfId="12" applyNumberFormat="1" applyFont="1" applyFill="1" applyBorder="1" applyAlignment="1">
      <alignment vertical="center"/>
    </xf>
    <xf numFmtId="179" fontId="36" fillId="0" borderId="0" xfId="12" applyNumberFormat="1" applyFont="1" applyFill="1" applyBorder="1" applyAlignment="1">
      <alignment vertical="center"/>
    </xf>
    <xf numFmtId="179" fontId="9" fillId="0" borderId="0" xfId="4" applyNumberFormat="1" applyFont="1" applyAlignment="1">
      <alignment horizontal="left" vertical="center"/>
    </xf>
    <xf numFmtId="183" fontId="7" fillId="3" borderId="15" xfId="1" applyNumberFormat="1" applyFont="1" applyFill="1" applyBorder="1" applyAlignment="1">
      <alignment horizontal="right" vertical="center"/>
    </xf>
    <xf numFmtId="183" fontId="7" fillId="0" borderId="2" xfId="1" applyNumberFormat="1" applyFont="1" applyBorder="1" applyAlignment="1">
      <alignment horizontal="right" vertical="center"/>
    </xf>
    <xf numFmtId="183" fontId="9" fillId="0" borderId="2" xfId="1" applyNumberFormat="1" applyFont="1" applyBorder="1" applyAlignment="1">
      <alignment horizontal="right" vertical="center"/>
    </xf>
    <xf numFmtId="183" fontId="34" fillId="0" borderId="2" xfId="1" applyNumberFormat="1" applyFont="1" applyBorder="1" applyAlignment="1">
      <alignment horizontal="right" vertical="center"/>
    </xf>
    <xf numFmtId="183" fontId="52" fillId="0" borderId="2" xfId="2" quotePrefix="1" applyNumberFormat="1" applyFont="1" applyBorder="1" applyAlignment="1">
      <alignment horizontal="right"/>
    </xf>
    <xf numFmtId="183" fontId="10" fillId="0" borderId="2" xfId="1" applyNumberFormat="1" applyFont="1" applyBorder="1" applyAlignment="1">
      <alignment horizontal="right" vertical="center"/>
    </xf>
    <xf numFmtId="183" fontId="7" fillId="0" borderId="15" xfId="1" applyNumberFormat="1" applyFont="1" applyBorder="1" applyAlignment="1">
      <alignment horizontal="right" vertical="center"/>
    </xf>
    <xf numFmtId="0" fontId="9" fillId="0" borderId="0" xfId="4" applyFont="1" applyAlignment="1">
      <alignment horizontal="left" vertical="center"/>
    </xf>
    <xf numFmtId="0" fontId="48" fillId="0" borderId="0" xfId="21" applyFont="1" applyFill="1" applyAlignment="1">
      <alignment horizontal="left" vertical="center" wrapText="1"/>
    </xf>
  </cellXfs>
  <cellStyles count="25">
    <cellStyle name="_x001f_" xfId="22"/>
    <cellStyle name="백분율" xfId="1" builtinId="5"/>
    <cellStyle name="백분율 2" xfId="9"/>
    <cellStyle name="백분율 4" xfId="2"/>
    <cellStyle name="백분율 4 6" xfId="7"/>
    <cellStyle name="쉼표 [0]" xfId="24" builtinId="6"/>
    <cellStyle name="쉼표 [0] 10" xfId="13"/>
    <cellStyle name="쉼표 [0] 10 10 2" xfId="14"/>
    <cellStyle name="쉼표 [0] 10 8 2 2" xfId="17"/>
    <cellStyle name="쉼표 [0] 10 8 2 2 3" xfId="23"/>
    <cellStyle name="쉼표 [0] 14 4" xfId="15"/>
    <cellStyle name="쉼표 [0] 2" xfId="8"/>
    <cellStyle name="쉼표 [0] 2 2 2" xfId="11"/>
    <cellStyle name="스타일 1" xfId="5"/>
    <cellStyle name="표준" xfId="0" builtinId="0"/>
    <cellStyle name="표준 10" xfId="12"/>
    <cellStyle name="표준 11 10" xfId="20"/>
    <cellStyle name="표준 199 4" xfId="4"/>
    <cellStyle name="표준 2" xfId="10"/>
    <cellStyle name="표준 2 3" xfId="18"/>
    <cellStyle name="표준 317" xfId="19"/>
    <cellStyle name="표준 6" xfId="16"/>
    <cellStyle name="표준_2003년02월재무제표_보고" xfId="3"/>
    <cellStyle name="표준_FactSheet(12_2008)_PL_final_20090204" xfId="21"/>
    <cellStyle name="표준_연결종합_BS_FactSheet(3Q06)_BS_20061021" xfId="6"/>
  </cellStyles>
  <dxfs count="0"/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  <sheetName val="◀-▶"/>
      <sheetName val="1998 P &amp; L"/>
      <sheetName val="Total-P&amp;L(Local)"/>
      <sheetName val="시산표"/>
      <sheetName val="외화금융(97-03)"/>
      <sheetName val="공정가치"/>
      <sheetName val="Admin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  <sheetName val="Sheet3"/>
      <sheetName val="01_tool"/>
      <sheetName val="공정가치"/>
      <sheetName val="2000전체분"/>
      <sheetName val="2000년1차"/>
      <sheetName val="외화금융(97-03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  <sheetName val="Data"/>
      <sheetName val="FG"/>
      <sheetName val="Tester"/>
      <sheetName val="관계주식"/>
      <sheetName val="TABLE"/>
      <sheetName val="현금및현금등가물"/>
      <sheetName val="Op_Plan_Sales"/>
      <sheetName val="01Q4_RATE"/>
      <sheetName val="내수1_8GL"/>
      <sheetName val="수정시산표"/>
      <sheetName val="INSU4"/>
      <sheetName val="CAUDIT"/>
      <sheetName val="97년"/>
      <sheetName val="급여대장(관리)"/>
      <sheetName val="Æo°¡±aAØ"/>
      <sheetName val="자바라1"/>
      <sheetName val="DISC13"/>
      <sheetName val="진행 DATA (2)"/>
      <sheetName val="BRAKE"/>
      <sheetName val="A7"/>
      <sheetName val="2015"/>
      <sheetName val="2016"/>
      <sheetName val="2017"/>
      <sheetName val="2시급"/>
      <sheetName val="인건비"/>
      <sheetName val="Data Input Sheet"/>
      <sheetName val="Sensitivity"/>
      <sheetName val="기계"/>
      <sheetName val="Lead"/>
      <sheetName val="XREF"/>
      <sheetName val="engline"/>
      <sheetName val="HCCE01"/>
      <sheetName val="DROP_DOWN_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  <sheetName val="당년매출집계"/>
      <sheetName val="예산실적비교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  <sheetName val="관세"/>
      <sheetName val="INFO"/>
      <sheetName val="VARIABLEN"/>
      <sheetName val="TABELLEN"/>
      <sheetName val="WORDTABLE"/>
      <sheetName val="퇴직충당금재수정"/>
      <sheetName val="mm10"/>
      <sheetName val="관계회사거래내역및 채권채무잔액 99"/>
      <sheetName val="Valuation Assumption"/>
      <sheetName val="법인세"/>
      <sheetName val="10월판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  <sheetName val="96PAYC"/>
      <sheetName val="입력자료"/>
      <sheetName val="3-4현"/>
      <sheetName val="mwo원자재"/>
      <sheetName val="대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  <sheetName val="Basic_Information"/>
      <sheetName val="퇴직급여충당금 Overall Test"/>
      <sheetName val="급여 Lead Schedule"/>
      <sheetName val="퇴직급여충당금명세서"/>
      <sheetName val="당기월별퇴지급여충당금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  <sheetName val="LS"/>
      <sheetName val="XREF"/>
      <sheetName val="F456"/>
      <sheetName val="처분TEST"/>
      <sheetName val="매출원가 LEA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  <sheetName val="기타예금_신탁예금_일별잔액"/>
      <sheetName val="Sheet3"/>
      <sheetName val="미수수익계산(5123)"/>
      <sheetName val="钢琴明细"/>
      <sheetName val="수정시산표"/>
      <sheetName val="118.세금과공과"/>
      <sheetName val="현금등LS(5131-1)"/>
      <sheetName val="1월계획 그래프"/>
      <sheetName val="고객리스트"/>
      <sheetName val="채권조회서 Roll-forward test"/>
      <sheetName val="감가상각누계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  <sheetName val="시산표(매출조정전)"/>
      <sheetName val="LS "/>
      <sheetName val="경기연합"/>
      <sheetName val="이자수익OVERAL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  <sheetName val="총괄표"/>
      <sheetName val="정산표"/>
      <sheetName val="시산표"/>
      <sheetName val="2261 wtb_1Q03의 워크시트"/>
      <sheetName val="동해title"/>
      <sheetName val="한세A4PL"/>
      <sheetName val="일보_생산"/>
      <sheetName val="수익증권(25기말)"/>
      <sheetName val="작성대상회사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  <sheetName val="f_B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  <sheetName val="data"/>
      <sheetName val="경락률"/>
      <sheetName val="법원비용"/>
      <sheetName val="항고구분"/>
      <sheetName val="경매회차하락률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  <sheetName val="생산직"/>
      <sheetName val="MENU"/>
      <sheetName val="매입내역"/>
      <sheetName val="안전보호구98"/>
      <sheetName val="Ⅱ1-0타"/>
      <sheetName val="회수내역"/>
      <sheetName val="완성차 미수금"/>
      <sheetName val="매출.물동명세"/>
      <sheetName val="2003경영계획"/>
      <sheetName val="BSM9601"/>
      <sheetName val="내수자재"/>
      <sheetName val="PUC명"/>
      <sheetName val="Ref"/>
      <sheetName val="현금"/>
      <sheetName val="대지급금(외화)"/>
      <sheetName val="PPS2"/>
      <sheetName val="차입금"/>
      <sheetName val="외상매입금점별현황"/>
      <sheetName val="2_1_전환분개_(PBC)_4Q"/>
      <sheetName val="선급미지급비용"/>
      <sheetName val="협조전"/>
      <sheetName val="외상매출금"/>
      <sheetName val="Lead"/>
      <sheetName val="소매_신용"/>
      <sheetName val="특정상품(비소매)"/>
      <sheetName val="비소매신용"/>
      <sheetName val="36.미지급법인세"/>
      <sheetName val="10한빛"/>
      <sheetName val="Ctrl"/>
      <sheetName val="박상무"/>
      <sheetName val="곽병갑"/>
      <sheetName val="김석천"/>
      <sheetName val="오이균"/>
      <sheetName val="이명례"/>
      <sheetName val="2000년 충당금자료"/>
      <sheetName val="결정단가"/>
      <sheetName val="24.보증금(전신전화가입권)"/>
      <sheetName val="수입2"/>
      <sheetName val="시산표12월(수정후)"/>
      <sheetName val="Sheet1 (2)"/>
      <sheetName val="10월 급여"/>
      <sheetName val="계수원본(99_2_28)2"/>
      <sheetName val="외상매출금현황-수정분_A21"/>
      <sheetName val="10_312"/>
      <sheetName val="22_보증금(전화가입권)2"/>
      <sheetName val="control_sheet2"/>
      <sheetName val="97_사업추정(WEKI)"/>
      <sheetName val="PivotTable_$1"/>
      <sheetName val="월제조(03_09월)2"/>
      <sheetName val="예금미수_(2)"/>
      <sheetName val="미지급금으로_대체"/>
      <sheetName val="Sch_Index2"/>
      <sheetName val="최종계수(팀장님보세요99_4_24)2"/>
      <sheetName val="K-1_유형자산리드2"/>
      <sheetName val="받을어음할인및_융통어음1"/>
      <sheetName val="PTVT_(MAU)1"/>
      <sheetName val="3_미지급보험금증감1"/>
      <sheetName val="4_보유실효1"/>
      <sheetName val="8_출수재1"/>
      <sheetName val="2_해지만기1"/>
      <sheetName val="제조원가계산서_(2)1"/>
      <sheetName val="2_상각보정명세1"/>
      <sheetName val="9_1"/>
      <sheetName val="JOB_Assign"/>
      <sheetName val="1995년_섹터별_매출"/>
      <sheetName val="재고_"/>
      <sheetName val="이익잉여금처분계산서"/>
      <sheetName val="97년"/>
      <sheetName val="txt(손익)"/>
      <sheetName val="fxrat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  <sheetName val="직원퇴직추계액"/>
      <sheetName val="부외부채"/>
      <sheetName val="계정code"/>
      <sheetName val="WIS"/>
      <sheetName val="PL98"/>
      <sheetName val="경영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  <sheetName val="990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  <sheetName val="Parm"/>
      <sheetName val="DE"/>
      <sheetName val="미지비용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  <sheetName val="매출"/>
      <sheetName val="실물기초"/>
      <sheetName val="받을어음할인및 융통어음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  <sheetName val="투찰가"/>
      <sheetName val="tsuga"/>
      <sheetName val="95WBS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  <sheetName val="sum"/>
      <sheetName val="total PTT DWDM"/>
      <sheetName val="FACTOR"/>
      <sheetName val="판관비 명세서"/>
      <sheetName val="W-MOK-M"/>
      <sheetName val="효율계획(당월)"/>
      <sheetName val="전체실적"/>
      <sheetName val="작성양식"/>
      <sheetName val="#REF"/>
      <sheetName val="노c"/>
      <sheetName val="수h"/>
      <sheetName val="DATA"/>
      <sheetName val="0901-퇴직율"/>
      <sheetName val="찍기"/>
      <sheetName val="2 카드채권(대출포함)"/>
      <sheetName val="CAUDIT"/>
      <sheetName val="득점현황"/>
      <sheetName val="2007年-YG汇总"/>
      <sheetName val="INDIA-ML"/>
      <sheetName val="직원신상"/>
      <sheetName val="1주"/>
      <sheetName val="2주"/>
      <sheetName val="3주"/>
      <sheetName val="4주"/>
      <sheetName val="1월"/>
      <sheetName val="(참고)항공료표준"/>
      <sheetName val="rt"/>
      <sheetName val="0901-"/>
      <sheetName val="WEIGHT"/>
      <sheetName val="지점장"/>
      <sheetName val="경영현황"/>
      <sheetName val="수리결과"/>
      <sheetName val="Asset Class_KIFRS"/>
      <sheetName val="시설이용권명세서"/>
      <sheetName val="외화"/>
      <sheetName val="Krw"/>
      <sheetName val="시산표12월(수정후)"/>
      <sheetName val="울산"/>
      <sheetName val="외상매출금"/>
      <sheetName val="금형대장"/>
      <sheetName val="월간"/>
      <sheetName val="단자차입일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#REF"/>
      <sheetName val="Sheet1"/>
      <sheetName val="7 (2)"/>
      <sheetName val="제조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  <sheetName val="Ⅱ1-0타"/>
      <sheetName val="과"/>
      <sheetName val="연체_()"/>
      <sheetName val="받을어음할인및 융통어음"/>
      <sheetName val="서식A _1~3"/>
      <sheetName val="1.8"/>
      <sheetName val="Macro1"/>
      <sheetName val="lead"/>
      <sheetName val="보증금(전신전화가입권)"/>
      <sheetName val="첨부1"/>
      <sheetName val="CAU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  <sheetName val="안전보호구98"/>
      <sheetName val="일위대가표"/>
      <sheetName val="4"/>
      <sheetName val="계정별실적"/>
      <sheetName val="PPS2"/>
      <sheetName val="3-4.변동내역"/>
      <sheetName val="3-4현"/>
      <sheetName val="3-3현"/>
      <sheetName val="0-Basics"/>
      <sheetName val="일일계획"/>
      <sheetName val="반품"/>
      <sheetName val="정상"/>
      <sheetName val="폐기-090831"/>
      <sheetName val="토요일"/>
      <sheetName val="Main"/>
      <sheetName val="MH"/>
      <sheetName val="Data gathering"/>
      <sheetName val="1.3.분기세부"/>
      <sheetName val="입력자료"/>
      <sheetName val="단기차입금(200006)"/>
      <sheetName val="민감도"/>
      <sheetName val="수입LIST"/>
      <sheetName val="원가기준정보"/>
      <sheetName val="원가배부작업시간"/>
      <sheetName val="유림골조"/>
      <sheetName val=" 견적서"/>
      <sheetName val="2004년하반기 경평반영_민원반영영업점"/>
      <sheetName val="터파기및재료"/>
      <sheetName val="----"/>
      <sheetName val="비주거용"/>
      <sheetName val="2000제조1"/>
      <sheetName val="경영계획_영화"/>
      <sheetName val="민감도분석"/>
      <sheetName val="공통가설"/>
      <sheetName val="0601"/>
      <sheetName val="이익잉여금처분계산서"/>
      <sheetName val="지역매출USD(2002)"/>
      <sheetName val="기안"/>
      <sheetName val="목차"/>
      <sheetName val="2003"/>
      <sheetName val="2002"/>
      <sheetName val="9월리베이트"/>
      <sheetName val="제품별 MC"/>
      <sheetName val="회수율"/>
      <sheetName val="손익"/>
      <sheetName val="财务费用表"/>
      <sheetName val="INFO"/>
      <sheetName val="내역"/>
      <sheetName val="T_통화현황_대리점"/>
      <sheetName val="주민등록"/>
      <sheetName val="회사개황최종"/>
      <sheetName val="2003SaleHC"/>
      <sheetName val="거래선별"/>
      <sheetName val="매출계획 작성 가이드"/>
      <sheetName val="손익계획_정리"/>
      <sheetName val="공정가치"/>
      <sheetName val="관람석제출"/>
      <sheetName val="기본데이터"/>
      <sheetName val="CAUDIT"/>
      <sheetName val="ARDEPPROPERTY"/>
      <sheetName val="노c"/>
      <sheetName val="이익잉여금"/>
      <sheetName val="XREF"/>
      <sheetName val="진행률"/>
      <sheetName val="인상기준"/>
      <sheetName val="일반사항"/>
      <sheetName val="경비테이블"/>
      <sheetName val="2.대외공문"/>
      <sheetName val="월별손익"/>
      <sheetName val="보정사항"/>
      <sheetName val="tax1"/>
      <sheetName val="자료"/>
      <sheetName val="현금과예금LS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정비직인건비(서울제외)"/>
      <sheetName val="제조원가계산"/>
      <sheetName val="품목별매출"/>
      <sheetName val="제품단가.."/>
      <sheetName val="MM"/>
      <sheetName val="면적"/>
      <sheetName val="조도계산서 (도서)"/>
      <sheetName val="20관리비율"/>
      <sheetName val="J直材4"/>
      <sheetName val="K1CSP-00"/>
      <sheetName val="임율"/>
      <sheetName val="집-년간총율"/>
      <sheetName val="sm"/>
      <sheetName val="공정집계_국별"/>
      <sheetName val="영업.일1"/>
      <sheetName val="국내재료(집)"/>
      <sheetName val="재료집계"/>
      <sheetName val="견적구분"/>
      <sheetName val="내역서2안"/>
      <sheetName val="비목계산"/>
      <sheetName val="구입부품비"/>
      <sheetName val="단기차입금"/>
      <sheetName val="9.1"/>
      <sheetName val="6호기"/>
      <sheetName val="실행계획"/>
      <sheetName val="급여"/>
      <sheetName val="가격요약"/>
      <sheetName val="단지별수거량"/>
      <sheetName val="R&amp;D"/>
      <sheetName val="지급자재"/>
      <sheetName val="최종전사PL"/>
      <sheetName val="퇴직영수증"/>
      <sheetName val="계산근거"/>
      <sheetName val="계수원본(99_2_28)"/>
      <sheetName val="외상매출금현황-수정분_A2"/>
      <sheetName val="H_P견적(참조)"/>
      <sheetName val="제조원가계산서_(2)"/>
      <sheetName val="예금미수_(2)"/>
      <sheetName val="JOB_Assign"/>
      <sheetName val="업무분장_"/>
      <sheetName val="1_00매출액"/>
      <sheetName val="22_보증금(전화가입권)"/>
      <sheetName val="지분법(AK)_(2)"/>
      <sheetName val="한일자야(감액손실)_(2)"/>
      <sheetName val="24_보증금(전신전화가입권)"/>
      <sheetName val="10_31"/>
      <sheetName val="Sheet1_(3)"/>
      <sheetName val="4_경비_5_영업외수지"/>
      <sheetName val="5_세운W-A"/>
      <sheetName val="월제조(03_09월)"/>
      <sheetName val="재고_"/>
      <sheetName val="매출_물동명세"/>
      <sheetName val="2_ABX개별"/>
      <sheetName val="CaratPrévisions_"/>
      <sheetName val="CaratRM99Division_"/>
      <sheetName val="업체손실공수_xls"/>
      <sheetName val="unit_4"/>
      <sheetName val="Ship_Advice"/>
      <sheetName val="97_사업추정(WEKI)"/>
      <sheetName val="control_sheet"/>
      <sheetName val="국문FS(제조원가_반영전)"/>
      <sheetName val="RPC연체_원본"/>
      <sheetName val="FF시장분석_(3)"/>
      <sheetName val="_견적서"/>
      <sheetName val="2_상각보정명세"/>
      <sheetName val="Publishing_Plan(Edit)"/>
      <sheetName val="완성차_미수금"/>
      <sheetName val="2-2_매출분석"/>
      <sheetName val="기본_FACTOR"/>
      <sheetName val="2004년하반기_경평반영_민원반영영업점"/>
      <sheetName val="D1300 자삽"/>
      <sheetName val="XLUTIL"/>
      <sheetName val="공통사항"/>
      <sheetName val="S&amp;R"/>
      <sheetName val="anaysis_sheet"/>
      <sheetName val="박상무"/>
      <sheetName val="곽병갑"/>
      <sheetName val="김석천"/>
      <sheetName val="오이균"/>
      <sheetName val="이명례"/>
      <sheetName val="자재비실적"/>
      <sheetName val="应付账款余额表"/>
      <sheetName val="자재별"/>
      <sheetName val="투찰가"/>
      <sheetName val="MAT"/>
      <sheetName val="060930"/>
      <sheetName val="2000이전건준공"/>
      <sheetName val="2001발주"/>
      <sheetName val="미수증권9706"/>
      <sheetName val="예적금"/>
      <sheetName val="Macro3"/>
      <sheetName val="Revised PEGS98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  <sheetName val="analyse"/>
      <sheetName val="B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미결제현물환"/>
      <sheetName val="10월"/>
      <sheetName val="11.17-11.23"/>
      <sheetName val="11.24-11.30"/>
      <sheetName val="보증금_전신전화가입권_"/>
      <sheetName val="부도어음관리현황1"/>
      <sheetName val="퇴직급여충당금명세서"/>
      <sheetName val="3-3"/>
      <sheetName val="类别"/>
      <sheetName val="금관"/>
      <sheetName val="백화"/>
      <sheetName val="을지"/>
      <sheetName val="Sheet3"/>
      <sheetName val="기흥진행률"/>
      <sheetName val="DB"/>
      <sheetName val="유배당상품"/>
      <sheetName val="월할경비"/>
      <sheetName val="A"/>
      <sheetName val="CAUDIT"/>
      <sheetName val="YOEMAGUM"/>
      <sheetName val="단"/>
      <sheetName val="(15)"/>
      <sheetName val="건축내역(교사동)"/>
      <sheetName val="지급자재"/>
      <sheetName val="고객만족도 향상"/>
      <sheetName val="ScraRework"/>
      <sheetName val="생산직"/>
      <sheetName val="년도별"/>
      <sheetName val="bi"/>
      <sheetName val="DWPM"/>
      <sheetName val="관련부서"/>
      <sheetName val="钢板差异"/>
      <sheetName val="차수"/>
      <sheetName val="생산성(2차)"/>
      <sheetName val="Sheet5"/>
      <sheetName val="3월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LIST"/>
      <sheetName val="dautocomp"/>
      <sheetName val="Dforgings"/>
      <sheetName val="계수원본(99_2_28)"/>
      <sheetName val="업무분장_"/>
      <sheetName val="CPED_SCH6_RECON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SIMULATION"/>
      <sheetName val="지우기"/>
      <sheetName val="입고현황"/>
      <sheetName val="레코드"/>
      <sheetName val="상선"/>
      <sheetName val="Code"/>
      <sheetName val="대여현황"/>
      <sheetName val="97 사업추정(WEKI)"/>
      <sheetName val="표준원가"/>
      <sheetName val="외상매출금현황-수정분 A2"/>
      <sheetName val="경제성분석"/>
      <sheetName val="Sheet"/>
      <sheetName val="회사정보"/>
      <sheetName val="승용"/>
      <sheetName val="노임"/>
      <sheetName val="입력"/>
      <sheetName val="11_17-11_23"/>
      <sheetName val="11_24-11_30"/>
      <sheetName val="받을어음할인및_융통어음"/>
    </sheetNames>
    <sheetDataSet>
      <sheetData sheetId="0">
        <row r="7">
          <cell r="C7">
            <v>158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  <sheetName val="산근"/>
      <sheetName val="TB(BS)"/>
      <sheetName val="TB(PL)"/>
      <sheetName val="중부사업담당 1-11월 원가"/>
      <sheetName val="51102"/>
      <sheetName val="근로영수증"/>
      <sheetName val="퇴직영수증"/>
      <sheetName val="정시성현황"/>
      <sheetName val="중부사업담당_1-11월_원가"/>
      <sheetName val="LeadSchedule"/>
      <sheetName val="기본일위"/>
      <sheetName val="EQT-ESTN"/>
      <sheetName val="아울렛_농산벤더"/>
      <sheetName val="경영비율_"/>
      <sheetName val="VB_"/>
      <sheetName val="원가계산_(2)"/>
      <sheetName val="추가강의료내역"/>
      <sheetName val="조립지적"/>
      <sheetName val="2004년추계"/>
      <sheetName val="별제권_정리담보권"/>
      <sheetName val="INTC"/>
      <sheetName val="조정명세서"/>
      <sheetName val="34"/>
      <sheetName val="01_12月_Lot별_판매실적.xls"/>
      <sheetName val="원시데이타"/>
      <sheetName val="차량운반구상각"/>
      <sheetName val="건물"/>
      <sheetName val="기계장치"/>
      <sheetName val="구축물"/>
      <sheetName val="당좌예금"/>
      <sheetName val="93상각비"/>
      <sheetName val="CapMult"/>
      <sheetName val="Industry Indices"/>
      <sheetName val="UTMBPL"/>
      <sheetName val="대차"/>
      <sheetName val="마감분석"/>
      <sheetName val="업체별재고금액"/>
      <sheetName val="일반(본사)"/>
      <sheetName val="일반(의성)"/>
      <sheetName val="미수금(공동공사비)"/>
      <sheetName val="본사감가상각대장(비품)"/>
      <sheetName val="손익계산서(管理)"/>
      <sheetName val="F-1,2"/>
      <sheetName val="96"/>
      <sheetName val="제조공정"/>
      <sheetName val="MA"/>
      <sheetName val="96시"/>
      <sheetName val="Index"/>
      <sheetName val="용역원가명세서"/>
      <sheetName val="추가예산"/>
      <sheetName val="담당자"/>
      <sheetName val="주관사업"/>
      <sheetName val="외화금융(97-03)"/>
      <sheetName val="평가제외"/>
      <sheetName val="수선비"/>
      <sheetName val="대차,손익"/>
      <sheetName val="WH"/>
      <sheetName val="MANAGER"/>
      <sheetName val="118_세금과공과"/>
      <sheetName val="108_수선비"/>
      <sheetName val="95D"/>
      <sheetName val="94D"/>
      <sheetName val="작업통제용"/>
      <sheetName val="보통예금"/>
      <sheetName val="영업단위-8월"/>
      <sheetName val="월말마감"/>
      <sheetName val="SMCB9617145"/>
      <sheetName val="잉여금"/>
      <sheetName val="붙임2-1  지급조서명세서(2001년분)"/>
      <sheetName val="支払明細"/>
      <sheetName val="구동"/>
      <sheetName val="경비공통"/>
      <sheetName val="1_현금흐름표"/>
      <sheetName val="공항,제주 판매율 분석"/>
      <sheetName val="95WBS"/>
      <sheetName val="9706"/>
      <sheetName val="시작"/>
      <sheetName val="주요비율-낙관"/>
      <sheetName val="Ⅰ-1"/>
      <sheetName val="sap`04.7.14"/>
      <sheetName val="성적표96"/>
      <sheetName val="경영분석"/>
      <sheetName val="서식지정"/>
      <sheetName val="result0927"/>
      <sheetName val="대우자동차용역비"/>
      <sheetName val="ORIGIN"/>
      <sheetName val="13.보증금(전신전화가입권)"/>
      <sheetName val="호봉표"/>
      <sheetName val="형틀공사"/>
      <sheetName val="3사분기계획"/>
      <sheetName val="투자자산명세서"/>
      <sheetName val="명세"/>
      <sheetName val="score_sheet3"/>
      <sheetName val="공제사업score_sheet3"/>
      <sheetName val="법인세비용_계산3"/>
      <sheetName val="정관_및_회계규정3"/>
      <sheetName val="주요ISSUE_사항3"/>
      <sheetName val="완성차_미수금3"/>
      <sheetName val="2006_과표및세액조정계산서3"/>
      <sheetName val="매출_물동명세3"/>
      <sheetName val="증감분석_및_연결조정2"/>
      <sheetName val="장할생활_(2)2"/>
      <sheetName val="YTD_Sales(0411)3"/>
      <sheetName val="계수원본(99_2_28)3"/>
      <sheetName val="10_313"/>
      <sheetName val="외상매출금현황-수정분_A23"/>
      <sheetName val="Cash_Flow2"/>
      <sheetName val="Net_PL(세분류)2"/>
      <sheetName val="3_판관비명세서2"/>
      <sheetName val="업무분장_2"/>
      <sheetName val="2_대외공문2"/>
      <sheetName val="아파트_기성내역서2"/>
      <sheetName val="1월실적_(2)2"/>
      <sheetName val="받을어음할인및_융통어음2"/>
      <sheetName val="11_17-11_232"/>
      <sheetName val="11_24-11_302"/>
      <sheetName val="2_상각보정명세2"/>
      <sheetName val="1공장_재공품생산현황2"/>
      <sheetName val="매출채권_및_담보비율_변동2"/>
      <sheetName val="대차대조표12_012"/>
      <sheetName val="의뢰건_(2)2"/>
      <sheetName val="화섬_MDP2"/>
      <sheetName val="비교원가제출_고2"/>
      <sheetName val="퇴직급여충당금12_312"/>
      <sheetName val="4-1__매출원가_손익계획_집계표2"/>
      <sheetName val="5_소재2"/>
      <sheetName val="Dólar_Observado2"/>
      <sheetName val="4_2유효폭의_계산2"/>
      <sheetName val="1_MDF1공장2"/>
      <sheetName val="25_보증금(임차보증금외)2"/>
      <sheetName val="24_보증금(전신전화가입권)2"/>
      <sheetName val="CT_재공품생산현황2"/>
      <sheetName val="비용_배부후2"/>
      <sheetName val="입력_판매"/>
      <sheetName val="입력_인원"/>
      <sheetName val="Reference_(변경)2"/>
      <sheetName val="경영계획_수립_참고자료_▶▶▶2"/>
      <sheetName val="사업부서_작성자료_▶▶▶2"/>
      <sheetName val="15년_손익_(GS신규Vision)_요약-연간비교장2"/>
      <sheetName val="15년_손익_(GS신규Vision)_요약-(간접비_포함2"/>
      <sheetName val="15년_손익-GS신규Vision2"/>
      <sheetName val="매출_계획2"/>
      <sheetName val="매출계획_산출근거2"/>
      <sheetName val="재료비(율)_계획2"/>
      <sheetName val="재료비(율)_산출근거2"/>
      <sheetName val="인원인건비&amp;간접비_계획2"/>
      <sheetName val="감가상각비_계산2"/>
      <sheetName val="간접비_계획2"/>
      <sheetName val="Reference_(기존)2"/>
      <sheetName val="2014년_손익2"/>
      <sheetName val="15년_손익_(GDR_Rental사업)_요약-연간비교장2"/>
      <sheetName val="15년_손익_(GDR_Rent사업)_요약-(간접비_포함2"/>
      <sheetName val="15년_손익-GDR_Rental사업2"/>
      <sheetName val="매출&amp;재료비&amp;비용&amp;투자_산출근거2"/>
      <sheetName val="2_Critical_Component_Estimation"/>
      <sheetName val="중장기_외화자금_보정명세(PBC)"/>
      <sheetName val="00_08계정"/>
      <sheetName val="#2_BSPL"/>
      <sheetName val="퇴직충당금(3_31)(국문)"/>
      <sheetName val="매출액(명)_"/>
      <sheetName val="control_sheet"/>
      <sheetName val="에뛰드_내부관리가"/>
      <sheetName val="Office_only_Letup"/>
      <sheetName val="POS_(2)"/>
      <sheetName val="05_1Q"/>
      <sheetName val="산업은행_경영지표"/>
      <sheetName val="INCOME_STATEMENT"/>
      <sheetName val="Packaging_cost_Back_Data"/>
      <sheetName val="현지법인_대손설정"/>
      <sheetName val="unit_4"/>
      <sheetName val="내역서_(2)"/>
      <sheetName val="관계회사거래내역및_채권채무잔액_99"/>
      <sheetName val="Team_종합"/>
      <sheetName val="현금_및_예치금Lead"/>
      <sheetName val="현금및예치금_명세서"/>
      <sheetName val="업체손실공수_xls"/>
      <sheetName val="General_Inputs"/>
      <sheetName val="CGC_Inputs"/>
      <sheetName val="유첨3_적용기준"/>
      <sheetName val="현금흐름표 근거자료"/>
      <sheetName val="黄做原材料进销存"/>
      <sheetName val="◀Chart_Data"/>
      <sheetName val="시설이용권명세서"/>
      <sheetName val="PUR-12K"/>
      <sheetName val="BOX명칭"/>
      <sheetName val="YM98"/>
      <sheetName val="PC실적"/>
      <sheetName val="신부서코드"/>
      <sheetName val="조건식"/>
      <sheetName val="산업잠재수요현황"/>
      <sheetName val="산업체판매량세부내역"/>
      <sheetName val="EXPENSE"/>
      <sheetName val="이름표"/>
      <sheetName val="현금흐름계산"/>
      <sheetName val="단기금융상품"/>
      <sheetName val="영업미수금"/>
      <sheetName val="저장품"/>
      <sheetName val="가동설비"/>
      <sheetName val="고정부채"/>
      <sheetName val="손익계산서(성질별)상수도"/>
      <sheetName val="차이명세"/>
      <sheetName val="총괄원가"/>
      <sheetName val="경영분석산식(참고)"/>
      <sheetName val="차입금상환표"/>
      <sheetName val="일위대가표"/>
      <sheetName val="시산"/>
      <sheetName val="중부사업담당_1-11월_원가1"/>
      <sheetName val="23기-3분기결산PL"/>
      <sheetName val="피보험자명세(럭키확정분)"/>
      <sheetName val="예적금"/>
      <sheetName val="외화"/>
      <sheetName val="bs"/>
      <sheetName val="8월"/>
      <sheetName val="파워콤"/>
      <sheetName val="기초데이타"/>
      <sheetName val="배서어음명세서"/>
      <sheetName val="본사_09"/>
      <sheetName val="23을"/>
      <sheetName val="0000"/>
      <sheetName val="진도현황"/>
      <sheetName val="평가예상(200308)"/>
      <sheetName val="본사"/>
      <sheetName val="Main"/>
      <sheetName val="F-4,5"/>
      <sheetName val="취득"/>
      <sheetName val="원가배분01년(등본)"/>
      <sheetName val="매출채권등리드"/>
      <sheetName val="KA021901"/>
      <sheetName val="년간 자금계획(90일 적용)"/>
      <sheetName val="매출및매출채권"/>
      <sheetName val="표2"/>
      <sheetName val="부산물"/>
      <sheetName val="상품원가"/>
      <sheetName val="조정전"/>
      <sheetName val="표시트"/>
      <sheetName val="서비스별 매출추이"/>
      <sheetName val="값목록(Do not touch)"/>
      <sheetName val="인사자료총집계"/>
      <sheetName val="연평잔"/>
      <sheetName val="제작실적"/>
      <sheetName val="SE_Output"/>
      <sheetName val="Sheet1 (2)"/>
      <sheetName val="공구기구"/>
      <sheetName val="은행조회서"/>
      <sheetName val="아울렛_농산벤더1"/>
      <sheetName val="중부사업담당_1-11월_원가2"/>
      <sheetName val="sap`04_7_14"/>
      <sheetName val="13_보증금(전신전화가입권)"/>
      <sheetName val="붙임2-1__지급조서명세서(2001년분)"/>
      <sheetName val="0_0ControlSheet"/>
      <sheetName val="US Revenue (2)"/>
      <sheetName val="Act-NCI"/>
      <sheetName val="Act-NCE"/>
      <sheetName val="Control"/>
      <sheetName val="허들조견표"/>
      <sheetName val="N賃率-職"/>
      <sheetName val="Item LIST"/>
      <sheetName val="Volume LIST"/>
      <sheetName val="년월차수당"/>
      <sheetName val="상여금"/>
      <sheetName val="GEN Inputs"/>
      <sheetName val="WACC_BUILDUP"/>
      <sheetName val="IRR"/>
      <sheetName val="급상여기초정보_08"/>
      <sheetName val="본사_08"/>
      <sheetName val="대항목"/>
      <sheetName val="질의(금액)참조"/>
      <sheetName val="손익항목표"/>
      <sheetName val="2담당0113"/>
      <sheetName val="1담당0113"/>
      <sheetName val="Re1"/>
      <sheetName val="고급필터"/>
      <sheetName val="fnc"/>
      <sheetName val="관세구분시트"/>
      <sheetName val="99.7월 당월회수 실적"/>
      <sheetName val="관리1"/>
      <sheetName val="결산비용"/>
      <sheetName val="2.지분법적용주식Leadsheet(회사제시)"/>
      <sheetName val="99입장목표"/>
      <sheetName val="건설중인자산(기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  <sheetName val="Core CPI"/>
      <sheetName val="5- 2"/>
      <sheetName val="_______________________00"/>
      <sheetName val="미정산비용(원유)"/>
      <sheetName val="미정산비용(수입상품)"/>
      <sheetName val="원유입고집계"/>
      <sheetName val="정상_출하집계"/>
      <sheetName val="가. 2006년 사업계획서"/>
      <sheetName val="제조98"/>
      <sheetName val="받을어음"/>
      <sheetName val="98CKL"/>
      <sheetName val="금형비"/>
      <sheetName val="수리결과"/>
      <sheetName val="99년하반기"/>
      <sheetName val="현장"/>
      <sheetName val="열받는소급분"/>
      <sheetName val="대구파크쿨링타워"/>
      <sheetName val="9.1 Lease Type"/>
      <sheetName val="신구계정대사표"/>
      <sheetName val="주재원연락처"/>
      <sheetName val="科目名称表"/>
      <sheetName val="순매출액"/>
      <sheetName val="서류합격_기본사항"/>
      <sheetName val="A2"/>
      <sheetName val="도기류"/>
      <sheetName val="FAB별"/>
      <sheetName val="차입금상환표"/>
      <sheetName val="입찰보고"/>
      <sheetName val="FOOD&amp;BEVERAGE"/>
      <sheetName val="갑지"/>
      <sheetName val="주주명부&lt;끝&gt;"/>
      <sheetName val="예총"/>
      <sheetName val="공사별5"/>
      <sheetName val="입찰"/>
      <sheetName val="현경"/>
      <sheetName val="계열사현황종합"/>
      <sheetName val="A230 수정사항집계표"/>
      <sheetName val="산업은행_경영지표3"/>
      <sheetName val="108_수선비3"/>
      <sheetName val="JOB_Assign3"/>
      <sheetName val="업무분장_2"/>
      <sheetName val="경영비율_2"/>
      <sheetName val="재고_3"/>
      <sheetName val="24_보증금(전신전화가입권)3"/>
      <sheetName val="붙임2-1__지급조서명세서(2001년분)2"/>
      <sheetName val="7_3_DY팀2"/>
      <sheetName val="1995년_섹터별_매출2"/>
      <sheetName val="3_판관비명세서3"/>
      <sheetName val="#3-1_保有_有價證券_評價_及び_評價(X-23)2"/>
      <sheetName val="첨1_22"/>
      <sheetName val="2_예금2"/>
      <sheetName val="Eq__Mobilization2"/>
      <sheetName val="외상매출금현황-수정분_A22"/>
      <sheetName val="Major_Shareholder2"/>
      <sheetName val="#2_BSPL2"/>
      <sheetName val="간접비_총괄표2"/>
      <sheetName val="부문별재고_(상품)2"/>
      <sheetName val="2_대외공문2"/>
      <sheetName val="공사별5_2"/>
      <sheetName val="생산매출_(3)"/>
      <sheetName val="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  <sheetName val="손익계산서"/>
      <sheetName val="비품"/>
      <sheetName val="현금"/>
      <sheetName val="Menu_Link"/>
      <sheetName val="SALE"/>
      <sheetName val="U3.1"/>
      <sheetName val="영업외손익등"/>
      <sheetName val="maccp04"/>
      <sheetName val="기초해지2"/>
      <sheetName val="상각률표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  <sheetName val="본문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  <sheetName val="데이터유효성목록"/>
      <sheetName val="보증금_전신전화가입권_"/>
      <sheetName val="SAC매출액"/>
      <sheetName val="연결매출"/>
      <sheetName val="퇴충금(12월)"/>
      <sheetName val="월별집계표"/>
      <sheetName val="경쟁사외"/>
      <sheetName val="검침DATA"/>
      <sheetName val="생산DATA"/>
      <sheetName val="결산일정"/>
      <sheetName val="SALE"/>
      <sheetName val="Ⅱ1-0타"/>
      <sheetName val="첨부1"/>
      <sheetName val="원시데이타"/>
      <sheetName val="명칭대입"/>
      <sheetName val="2007"/>
      <sheetName val="금융"/>
      <sheetName val="은행"/>
      <sheetName val="리스"/>
      <sheetName val="보험"/>
      <sheetName val="1999"/>
      <sheetName val="구매카드투자미지급금"/>
      <sheetName val="자료"/>
      <sheetName val="유림골조"/>
      <sheetName val="과"/>
      <sheetName val="연체_()"/>
      <sheetName val="받을어음할인및 융통어음"/>
      <sheetName val="재공품(3)"/>
      <sheetName val="Code"/>
      <sheetName val="연회비"/>
      <sheetName val="산정표"/>
      <sheetName val="원가계산서"/>
      <sheetName val="24.보증금(전신전화가입권)"/>
      <sheetName val="공사기성"/>
      <sheetName val="시험구분-단가표"/>
      <sheetName val="입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  <sheetName val="MC&amp;다변화"/>
      <sheetName val="공통사항"/>
      <sheetName val="Sheet3"/>
      <sheetName val="MARCH 25"/>
      <sheetName val="관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  <sheetName val="금형대장"/>
      <sheetName val="97손익계획"/>
      <sheetName val="수h"/>
      <sheetName val="19.매출채권aging"/>
      <sheetName val="VM(유압)"/>
      <sheetName val="유효성"/>
      <sheetName val="Sheet2"/>
      <sheetName val="이자수입"/>
      <sheetName val="노c"/>
      <sheetName val="FACTOR"/>
      <sheetName val="2007年-YG汇总"/>
      <sheetName val="손익"/>
      <sheetName val="찍기"/>
      <sheetName val="RD제품개발투자비(매가)"/>
      <sheetName val="WEIGHT"/>
      <sheetName val="수리결과"/>
      <sheetName val="W-MOK-M"/>
      <sheetName val="합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Sheet1"/>
      <sheetName val="첨부1"/>
      <sheetName val="TLCF"/>
      <sheetName val="기초자료(20010831)"/>
      <sheetName val="9-1차이내역"/>
      <sheetName val="2-2.매출분석"/>
      <sheetName val="매각대상자산 청산가치"/>
      <sheetName val="8월외단차"/>
      <sheetName val="영업외손익등"/>
      <sheetName val="법인전체-집계용"/>
      <sheetName val="표지"/>
      <sheetName val="인원계획"/>
      <sheetName val="전체"/>
      <sheetName val="WPL"/>
      <sheetName val="#3"/>
      <sheetName val="명단"/>
      <sheetName val="Scenario"/>
      <sheetName val="4.경비 5.영업외수지"/>
      <sheetName val="접대비(을)"/>
      <sheetName val="최종보고1"/>
      <sheetName val="최종전사PL"/>
      <sheetName val="장기"/>
      <sheetName val="기초코드"/>
      <sheetName val="건설중인자산"/>
      <sheetName val="외주정비"/>
      <sheetName val="피혁 TYI"/>
      <sheetName val="수입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증권b"/>
      <sheetName val="실적입력"/>
      <sheetName val="항목"/>
      <sheetName val="연체_()"/>
      <sheetName val="2-2_매출분석"/>
      <sheetName val="매각대상자산_청산가치"/>
      <sheetName val="피혁_TYI"/>
      <sheetName val="연체_()1"/>
      <sheetName val="2-2_매출분석1"/>
      <sheetName val="매각대상자산_청산가치1"/>
      <sheetName val="피혁_TYI1"/>
      <sheetName val="4_경비_5_영업외수지"/>
      <sheetName val="Assumption"/>
      <sheetName val="주요이슈"/>
      <sheetName val="정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  <sheetName val="상선"/>
      <sheetName val="송전기본"/>
      <sheetName val="MACRO2"/>
      <sheetName val="2000제조1"/>
      <sheetName val="10월결산자료"/>
      <sheetName val="손익계산서"/>
      <sheetName val="연체 ()"/>
      <sheetName val="_9년자재매각"/>
      <sheetName val="시산표12월(수정후)"/>
      <sheetName val="참고"/>
      <sheetName val="안산기계장치"/>
      <sheetName val="분개종합(01)"/>
      <sheetName val="회사정보"/>
      <sheetName val="code"/>
      <sheetName val="수입"/>
      <sheetName val="자구계획db"/>
      <sheetName val="8월차잔"/>
      <sheetName val="기초코드"/>
      <sheetName val="본사재고"/>
      <sheetName val="기본사항"/>
      <sheetName val="첨부1"/>
      <sheetName val="현금(정상)"/>
      <sheetName val="연수원교육미수료자"/>
      <sheetName val="밧데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요약PL"/>
      <sheetName val="정산표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  <sheetName val="f_BS"/>
      <sheetName val="종석오빠"/>
      <sheetName val="1.외주공사"/>
      <sheetName val="2.직영공사"/>
      <sheetName val="붙임2-1  지급조서명세서(2001년분)"/>
      <sheetName val="8월차잔"/>
      <sheetName val="해외 기술훈련비 (합계)"/>
      <sheetName val="호프"/>
      <sheetName val="출금실적"/>
      <sheetName val="월확9601"/>
      <sheetName val="재무현황"/>
      <sheetName val="외화가수금"/>
      <sheetName val="현금"/>
      <sheetName val="1유리"/>
      <sheetName val="98지급계획"/>
      <sheetName val="추가예산"/>
      <sheetName val="세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  <sheetName val="손익분석"/>
      <sheetName val="1차명단"/>
      <sheetName val="1월"/>
      <sheetName val="98지급계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  <sheetName val="보험금"/>
      <sheetName val="월결산자료"/>
      <sheetName val="Sheet2"/>
      <sheetName val="VER1-update"/>
      <sheetName val="10매출"/>
      <sheetName val="97년"/>
      <sheetName val="tsuga"/>
      <sheetName val="일반관리비(선급보험료)-총무"/>
      <sheetName val="선수금"/>
      <sheetName val="총괄-1"/>
      <sheetName val="경비공통"/>
      <sheetName val="산업은행 경영지표"/>
      <sheetName val="본부유지율"/>
      <sheetName val="요약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  <sheetName val="대외공문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Sheet1"/>
      <sheetName val="2-2.투자"/>
      <sheetName val="손익기01"/>
      <sheetName val="Proj. Fin."/>
      <sheetName val="9-1차이내역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  <sheetName val="VNHA"/>
      <sheetName val="hiddenSheet"/>
      <sheetName val="대차대조표-공시형"/>
      <sheetName val="참고) 기준정보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  <sheetName val="GAAP99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  <sheetName val="11월대출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  <sheetName val="Exa_08"/>
      <sheetName val="99 11월 제조품List"/>
      <sheetName val="99년10월 제조품매출누계"/>
      <sheetName val="1997"/>
      <sheetName val="원재료"/>
      <sheetName val="BA (2)"/>
      <sheetName val="BAN9905"/>
      <sheetName val="213"/>
      <sheetName val="CP (2)"/>
      <sheetName val="BAU-ITEMLIST"/>
      <sheetName val="ITEMLIST9911"/>
      <sheetName val="Æo°¡±aAØ"/>
      <sheetName val="2-1.제품군별계획대비실적(B.A)"/>
      <sheetName val="INFORM"/>
      <sheetName val="전사 (2)"/>
      <sheetName val="법인구분"/>
      <sheetName val="기초코드"/>
      <sheetName val="2_대외공문"/>
      <sheetName val="업무분장_"/>
      <sheetName val="TRIM-Y3"/>
      <sheetName val="2_대외공문1"/>
      <sheetName val="업무분장_1"/>
      <sheetName val="연구인원내역"/>
      <sheetName val="금액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 refreshError="1"/>
      <sheetData sheetId="134"/>
      <sheetData sheetId="135"/>
      <sheetData sheetId="136" refreshError="1"/>
      <sheetData sheetId="1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  <sheetName val="Sheet1_1"/>
      <sheetName val="CF정산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  <sheetName val="기초코드"/>
      <sheetName val="Pine_St__Brokers"/>
      <sheetName val="Devpt_(consol)"/>
      <sheetName val="AIG_Services"/>
      <sheetName val="Ontra_Summary"/>
      <sheetName val="assets_RP1"/>
      <sheetName val="liabilities_RP1"/>
      <sheetName val="note_info11"/>
      <sheetName val="note_info31"/>
      <sheetName val="Pine_St__Brokers1"/>
      <sheetName val="Devpt_(consol)1"/>
      <sheetName val="AIG_Services1"/>
      <sheetName val="Ontra_Summary1"/>
      <sheetName val="Balance sheet"/>
      <sheetName val="LS re sal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  <sheetName val="외화금융(97-03)"/>
      <sheetName val="BA (2)"/>
      <sheetName val="CP (2)"/>
      <sheetName val="전사 (2)"/>
      <sheetName val="List"/>
      <sheetName val="법인구분"/>
      <sheetName val="기초코드"/>
      <sheetName val="Reserves"/>
      <sheetName val="Field_Perf"/>
      <sheetName val="OB%20Valuation.xls"/>
      <sheetName val="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  <sheetName val="PL"/>
      <sheetName val="TEMP1"/>
      <sheetName val="TEMP2"/>
      <sheetName val="graph"/>
      <sheetName val="잡손실내역"/>
      <sheetName val="손익분기점 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A1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  <sheetName val="대차대조표"/>
      <sheetName val="작성방법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  <sheetName val="1998 P &amp; L"/>
      <sheetName val="BA"/>
      <sheetName val="환율"/>
      <sheetName val="전장품(관리용)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  <sheetName val="dso-WS"/>
      <sheetName val="1998 P &amp; L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민감도"/>
      <sheetName val="aa업무철(2)"/>
      <sheetName val="입찰안"/>
      <sheetName val="정의"/>
      <sheetName val="SEV"/>
      <sheetName val="D1300 자삽"/>
      <sheetName val="712"/>
      <sheetName val="고정자산원본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  <sheetName val="금액내역서"/>
      <sheetName val="요약PL"/>
      <sheetName val="Start"/>
      <sheetName val="Configuration"/>
      <sheetName val="JournalSummary"/>
      <sheetName val="WorkFile"/>
      <sheetName val="투자자본상계"/>
      <sheetName val="BM_NEW2"/>
      <sheetName val="보증금(전신전화가입권)"/>
      <sheetName val="L1 14X13(AS)"/>
      <sheetName val="FAB4생산"/>
      <sheetName val="98CKL"/>
      <sheetName val="aging-외상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  <sheetName val="SALE"/>
      <sheetName val="96결산안(반기)"/>
      <sheetName val="COVER"/>
      <sheetName val="수정용피벗"/>
      <sheetName val="CRAWL WEEK 42"/>
      <sheetName val="Evaluation"/>
      <sheetName val="Hypothèses"/>
      <sheetName val="TONGKE3p "/>
      <sheetName val="TDTKP"/>
      <sheetName val="채권채무조회Controlsheet"/>
      <sheetName val="Label(1~16)"/>
      <sheetName val="경비공통"/>
      <sheetName val="Data_Input_"/>
      <sheetName val="시실누(모)_"/>
      <sheetName val="Var_"/>
      <sheetName val="현지법인 대손설정"/>
      <sheetName val="Results"/>
      <sheetName val="034-VTR"/>
      <sheetName val="Sch7a_(토요일)"/>
      <sheetName val="Excess_Calc"/>
      <sheetName val="118_세금과공과"/>
      <sheetName val="T진도"/>
      <sheetName val="Asset98-CAK"/>
      <sheetName val="기본"/>
      <sheetName val="Customers"/>
      <sheetName val="8.22"/>
      <sheetName val="Ref2"/>
      <sheetName val="등록"/>
      <sheetName val="대차대조표"/>
      <sheetName val="충남98"/>
      <sheetName val="중계기"/>
      <sheetName val="FAB"/>
      <sheetName val="TrialB"/>
      <sheetName val="CAPA분석 360K"/>
      <sheetName val="45,46"/>
      <sheetName val="카메라"/>
      <sheetName val="Sheet2"/>
      <sheetName val="Scoping"/>
      <sheetName val="Balance Sheet Details CMC"/>
      <sheetName val="logsheet "/>
      <sheetName val="Other Recei."/>
      <sheetName val="Deposit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  <sheetName val="txt(손익)"/>
      <sheetName val="0-Basics"/>
      <sheetName val="서울판관-공통부문"/>
      <sheetName val="명단"/>
      <sheetName val="Data"/>
      <sheetName val="성화"/>
      <sheetName val="연결package(2001년12월,수정)"/>
      <sheetName val="건물"/>
      <sheetName val="fxrate"/>
      <sheetName val="97센_협"/>
      <sheetName val="폐토수익화 "/>
      <sheetName val="손익계산서"/>
      <sheetName val="대차대조표"/>
      <sheetName val="보고"/>
      <sheetName val="경영관리사업계획"/>
      <sheetName val="program"/>
      <sheetName val="COMPS"/>
      <sheetName val="TEMP"/>
      <sheetName val="JA"/>
      <sheetName val="39기"/>
      <sheetName val="INFO"/>
      <sheetName val="1월"/>
      <sheetName val="AKL"/>
      <sheetName val="분당임차변경"/>
      <sheetName val="Table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7">
          <cell r="E17">
            <v>23632527028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  <sheetName val="GB.05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  <sheetName val="COBS"/>
      <sheetName val="총괄"/>
      <sheetName val="본사"/>
      <sheetName val="회사정보"/>
      <sheetName val="Sheet1"/>
      <sheetName val="2_대외공문"/>
      <sheetName val="Receive_Data"/>
      <sheetName val="control_sheet"/>
      <sheetName val="ADM__Detail"/>
      <sheetName val="5_자산회수"/>
      <sheetName val="22_보증금(전신전화가입권)"/>
      <sheetName val="39_미지급법인세"/>
      <sheetName val="Request_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99판매상세"/>
      <sheetName val="SpQ"/>
      <sheetName val="비품0301"/>
      <sheetName val="신비품0301"/>
      <sheetName val="12월보조2"/>
      <sheetName val="98CKL"/>
      <sheetName val="외화금융(97-03)"/>
      <sheetName val="전기일위대가"/>
      <sheetName val="97 사업추정(WEKI)"/>
      <sheetName val="HSA"/>
      <sheetName val="상세(독일)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수입"/>
      <sheetName val="월별생산"/>
      <sheetName val="품의예산"/>
      <sheetName val="alc code"/>
      <sheetName val="계정별실적"/>
      <sheetName val="04 세부"/>
      <sheetName val="대차대조표"/>
      <sheetName val="자금동향"/>
      <sheetName val="외화"/>
      <sheetName val="뒤차축소"/>
      <sheetName val="SALE&amp;COST"/>
      <sheetName val="목차"/>
      <sheetName val="판매46"/>
      <sheetName val="OPT손익 내수"/>
      <sheetName val="OPT손익 수출"/>
      <sheetName val="2.대외공문"/>
      <sheetName val="Sheet2"/>
      <sheetName val="CHANDL"/>
      <sheetName val="1_當期시산표"/>
      <sheetName val="Basis P&amp;L"/>
      <sheetName val="ROV_Analysis"/>
      <sheetName val="대비"/>
      <sheetName val="경제성분석"/>
      <sheetName val="Inputs"/>
      <sheetName val="AcqIS"/>
      <sheetName val="AcqBSCF"/>
      <sheetName val="FAB별"/>
      <sheetName val="고정자산원본"/>
      <sheetName val="유통망계획"/>
      <sheetName val="산출기준(파견전산실)"/>
      <sheetName val="95WBS"/>
      <sheetName val="3110-2"/>
      <sheetName val="YOEMAGUM"/>
      <sheetName val="Assumptions"/>
      <sheetName val="2007 Department Schema"/>
      <sheetName val="Entity Rollup"/>
      <sheetName val="Controls"/>
      <sheetName val="4.경비 5.영업외수지"/>
      <sheetName val="생산직"/>
      <sheetName val="Parameter"/>
      <sheetName val="예적금"/>
      <sheetName val="Æo°¡±aAØ"/>
      <sheetName val="10K4"/>
      <sheetName val="#REF"/>
      <sheetName val="폐토수익화 "/>
      <sheetName val="Website Serving"/>
      <sheetName val="Product Development - Old"/>
      <sheetName val="dso-WS"/>
      <sheetName val="월별손익"/>
      <sheetName val="GWP-WLine"/>
      <sheetName val="해외법인"/>
      <sheetName val="RDLEVLST"/>
      <sheetName val="SALE"/>
      <sheetName val="BALANCE SHEET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1-1-1-1"/>
      <sheetName val="보정지수"/>
      <sheetName val="1.현금예금"/>
      <sheetName val="forecasted_BS"/>
      <sheetName val="forecasted_IS"/>
      <sheetName val="EG-09"/>
      <sheetName val="0-Basics"/>
      <sheetName val="미지급이자"/>
      <sheetName val="Input project data"/>
      <sheetName val="요인분석"/>
      <sheetName val="9-1차이내역"/>
      <sheetName val="Data"/>
      <sheetName val="총괄표"/>
      <sheetName val="차수"/>
      <sheetName val="감가상각"/>
      <sheetName val="Macro1"/>
      <sheetName val="1부생산계획"/>
      <sheetName val="개시전표"/>
      <sheetName val="공사집계"/>
      <sheetName val="980820"/>
      <sheetName val="SIL98"/>
      <sheetName val="예산실적전체당월"/>
      <sheetName val="GBP"/>
      <sheetName val="통합"/>
      <sheetName val="소비자가"/>
      <sheetName val="재무제표3년"/>
      <sheetName val="지출계획"/>
      <sheetName val="조정명세서"/>
      <sheetName val="Spec 22104"/>
      <sheetName val="Switch costs lookup"/>
      <sheetName val="Variable"/>
      <sheetName val="Calcul Ass-Maladie"/>
      <sheetName val="9.PreWO주요정보요약표(총괄)"/>
      <sheetName val="11.종료업체명세(월)"/>
      <sheetName val="13.신규수관업체(월)"/>
      <sheetName val="Exchange rate(us)"/>
      <sheetName val="표지"/>
      <sheetName val="Panel 2001"/>
      <sheetName val="97년"/>
      <sheetName val="sheet1"/>
      <sheetName val="Capex"/>
      <sheetName val="Scenarios"/>
      <sheetName val="용선료"/>
      <sheetName val="유류잔량"/>
      <sheetName val="DO장부DATA"/>
      <sheetName val="FO"/>
      <sheetName val="D1.2 COF모듈자재 입출재고 (B급)"/>
      <sheetName val="9609추"/>
      <sheetName val="우편번호"/>
      <sheetName val="토공"/>
      <sheetName val="이름"/>
      <sheetName val="TOTAL"/>
      <sheetName val="조립지적"/>
      <sheetName val="PLarp"/>
      <sheetName val="97센_협"/>
      <sheetName val="SUMMARY"/>
      <sheetName val="3차안(원)"/>
      <sheetName val="생산기술"/>
      <sheetName val="SMT현황"/>
      <sheetName val="Variables"/>
      <sheetName val="해외생산"/>
      <sheetName val="01월TTL"/>
      <sheetName val="Excess Calc"/>
      <sheetName val="tax1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예산수립총괄단위"/>
      <sheetName val="표준"/>
      <sheetName val="수처리사업"/>
      <sheetName val="Sheet3"/>
      <sheetName val="Sheet1 (3)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基本信息表"/>
      <sheetName val="Start"/>
      <sheetName val="OT실적분석표 (2)"/>
      <sheetName val="Price-adjust"/>
      <sheetName val="손익계산서"/>
      <sheetName val="이익잉여금처분계산서"/>
      <sheetName val="제조원가명세서"/>
      <sheetName val="현금흐름표"/>
      <sheetName val="MainData"/>
      <sheetName val="Sheet4"/>
      <sheetName val="협력점직원"/>
      <sheetName val="CAUDIT"/>
      <sheetName val="조서목차"/>
      <sheetName val="CAPA분석 360K"/>
      <sheetName val="손익분석"/>
      <sheetName val="213"/>
      <sheetName val="DATA2"/>
      <sheetName val="ISP경우_회선"/>
      <sheetName val="부진2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수정"/>
      <sheetName val="자본"/>
      <sheetName val="Depreciation"/>
      <sheetName val="Indices"/>
      <sheetName val="Database"/>
      <sheetName val="RAWDATA"/>
      <sheetName val="ML"/>
      <sheetName val="임차보증금현황04.6.30"/>
      <sheetName val="Jan~May"/>
      <sheetName val="DT"/>
      <sheetName val="W-DT "/>
      <sheetName val="완성차 미수금"/>
      <sheetName val="Condition"/>
      <sheetName val="Storage"/>
      <sheetName val="NTA adjustment calc"/>
      <sheetName val="SILICATE"/>
      <sheetName val="LEGEND"/>
      <sheetName val="표준원가표(2)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변수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현우실적"/>
      <sheetName val="도급"/>
      <sheetName val="Projection②(Pearl Curve)"/>
      <sheetName val="기폐기자재"/>
      <sheetName val="제품DB"/>
      <sheetName val="BD 2000"/>
      <sheetName val="일위대가"/>
      <sheetName val="아파트진행률"/>
      <sheetName val="TFT 저항"/>
      <sheetName val="공영"/>
      <sheetName val="2004년전체승무원"/>
      <sheetName val="6호기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학교"/>
      <sheetName val="Input"/>
      <sheetName val="코드정보"/>
      <sheetName val="TG9504"/>
      <sheetName val="Total_Cost"/>
      <sheetName val="장비"/>
      <sheetName val="노무"/>
      <sheetName val="자재"/>
      <sheetName val="산근1"/>
      <sheetName val="본사출하"/>
      <sheetName val="현지요약"/>
      <sheetName val="데이타"/>
      <sheetName val="99원가원판"/>
      <sheetName val="Template"/>
      <sheetName val="108.수선비"/>
      <sheetName val="A4 BS"/>
      <sheetName val="경영현황"/>
      <sheetName val="주경기-오배수"/>
      <sheetName val="spinning1"/>
      <sheetName val="유가증권명세"/>
      <sheetName val="2000년장비소요계획 "/>
      <sheetName val="tes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상반기손익차2총괄"/>
      <sheetName val="학교기부"/>
      <sheetName val="매출"/>
      <sheetName val="품-(주)코①"/>
      <sheetName val="2월"/>
      <sheetName val="11"/>
      <sheetName val="예산M12A"/>
      <sheetName val="DT"/>
      <sheetName val="W-DT "/>
      <sheetName val="Trans"/>
      <sheetName val="abs회장보고1"/>
      <sheetName val="협조전"/>
      <sheetName val="일위대가목차"/>
      <sheetName val="FAB별"/>
      <sheetName val="WACC"/>
      <sheetName val="XREF"/>
      <sheetName val="118.세금과공과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4.경비 5.영업외수지"/>
      <sheetName val="Part_Datum"/>
      <sheetName val="Assumption"/>
      <sheetName val="산출기준(파견전산실)"/>
      <sheetName val="공무부"/>
      <sheetName val="1.현금예금"/>
      <sheetName val="12.13.ＢＳ"/>
      <sheetName val="유화"/>
      <sheetName val="계정별실적"/>
      <sheetName val="#1 Basic"/>
      <sheetName val="조정명세서"/>
      <sheetName val="외화금융(97-03)"/>
      <sheetName val="중장비1월"/>
      <sheetName val="HSA"/>
      <sheetName val="Technology"/>
      <sheetName val="Controls"/>
      <sheetName val="01월TTL"/>
      <sheetName val="목표대비실적(R)"/>
      <sheetName val="data"/>
      <sheetName val="경제성분석"/>
      <sheetName val="#REF"/>
      <sheetName val="Reference2"/>
      <sheetName val="ICB"/>
      <sheetName val="IMT-2000"/>
      <sheetName val="借積IQ"/>
      <sheetName val="조립"/>
      <sheetName val="지점회의"/>
      <sheetName val="Preside"/>
      <sheetName val="NEWDRAW"/>
      <sheetName val="피엘"/>
      <sheetName val="MEMORY"/>
      <sheetName val="재고자산명세"/>
      <sheetName val="조정전"/>
      <sheetName val="외상매출금현황-수정분 A2"/>
      <sheetName val="첨부1"/>
      <sheetName val="공용정보"/>
      <sheetName val="98비정기소모"/>
      <sheetName val="admin"/>
      <sheetName val="원가기준정보"/>
      <sheetName val="원가배부작업시간"/>
      <sheetName val="SALE&amp;COST"/>
      <sheetName val="RATE"/>
      <sheetName val="출자한도"/>
      <sheetName val="출자현황"/>
      <sheetName val="NOTE 29"/>
      <sheetName val="10K4"/>
      <sheetName val="ECG"/>
      <sheetName val="재공수합"/>
      <sheetName val="회사제시TB"/>
      <sheetName val="선물환체결현황 (EUR)"/>
      <sheetName val="7300-1000.11"/>
      <sheetName val="전사집계"/>
      <sheetName val="BS(2006.09.30)전년대비 (2)"/>
      <sheetName val="pivot monthly"/>
      <sheetName val="ROV_Analysis"/>
      <sheetName val="표지"/>
      <sheetName val="차액보증"/>
      <sheetName val="문서처리전"/>
      <sheetName val="매출계획"/>
      <sheetName val="valuation"/>
      <sheetName val="forecasting"/>
      <sheetName val="setting"/>
      <sheetName val="fs_outlook"/>
      <sheetName val="report"/>
      <sheetName val="CP"/>
      <sheetName val="PV"/>
      <sheetName val="Assumptions"/>
      <sheetName val="TG9504"/>
      <sheetName val="당좌차월"/>
      <sheetName val="9703"/>
      <sheetName val="Code"/>
      <sheetName val="사간9604"/>
      <sheetName val="국내"/>
      <sheetName val="합계db"/>
      <sheetName val="단기차입금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인원계획"/>
      <sheetName val="Sheet3"/>
      <sheetName val="Sheet1 (3)"/>
      <sheetName val="Sheet1"/>
      <sheetName val="비율"/>
      <sheetName val="재무비율"/>
      <sheetName val="접대비"/>
      <sheetName val="A (3)"/>
      <sheetName val="A (12)"/>
      <sheetName val="건물"/>
      <sheetName val="Setup Sheet"/>
      <sheetName val="CY05 Vol Summary with Clnt Cnts"/>
      <sheetName val="Input"/>
      <sheetName val="CIC"/>
      <sheetName val="Master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Foreign Exchange Rates"/>
      <sheetName val="INCOME STATEMENT INPUT"/>
      <sheetName val="Data Input Sheet"/>
      <sheetName val="Sens"/>
      <sheetName val="수보제한 (2)"/>
      <sheetName val="2002"/>
      <sheetName val="BS"/>
      <sheetName val="단가현황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화"/>
      <sheetName val="자금동향"/>
      <sheetName val="3110-2"/>
      <sheetName val="법인세총괄표"/>
      <sheetName val="법인세산출"/>
      <sheetName val="IS"/>
      <sheetName val="환율"/>
      <sheetName val="Tables"/>
      <sheetName val="CtrlTotal"/>
      <sheetName val="Employees"/>
      <sheetName val="Constants"/>
      <sheetName val="Templates"/>
      <sheetName val="개당손익0303"/>
      <sheetName val="월별판매계획(대구)"/>
      <sheetName val="Comps"/>
      <sheetName val="Sheet8"/>
      <sheetName val="자본"/>
      <sheetName val="원본-뚜레쥬르"/>
      <sheetName val="CJE"/>
      <sheetName val="Financial impact"/>
      <sheetName val="9609Aß"/>
      <sheetName val="dtxl"/>
      <sheetName val="폐토수익화 "/>
      <sheetName val="기폐기자재"/>
      <sheetName val="예적금"/>
      <sheetName val="생산직"/>
      <sheetName val="영업외손익등"/>
      <sheetName val="환율021231"/>
      <sheetName val="PLarp"/>
      <sheetName val="고정자산원본"/>
      <sheetName val="Billing &amp; Collection"/>
      <sheetName val="FOB발"/>
      <sheetName val="일위대가표"/>
      <sheetName val="미지급이자(분쟁대상)"/>
      <sheetName val="출자한도1031"/>
      <sheetName val="10월"/>
      <sheetName val="F-1,2"/>
      <sheetName val="국영"/>
      <sheetName val="현금및현금등가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  <sheetName val="11월일정계획"/>
      <sheetName val="_견적서4"/>
      <sheetName val="03년도_계획3"/>
      <sheetName val="전년_대비3"/>
      <sheetName val="30단(손보)_(2)3"/>
      <sheetName val="방포사(손보)_(2)3"/>
      <sheetName val="XL4Poppy_(2)3"/>
      <sheetName val="XL4Poppy_(3)3"/>
      <sheetName val="장기투자_계획및_예산3"/>
      <sheetName val="장기투자_계획_항목별_내용3"/>
      <sheetName val="4급_지로3"/>
      <sheetName val="LEAD_SHEET_(K상각후회수율)3"/>
      <sheetName val="Customer_Databas3"/>
      <sheetName val="118_세금과공과2"/>
      <sheetName val="4_경비_5_영업외수지2"/>
      <sheetName val="I_설계조건2"/>
      <sheetName val="Financial_impact2"/>
      <sheetName val="WACC_Poland2"/>
      <sheetName val="WACC_Korea2"/>
      <sheetName val="Actual_data2"/>
      <sheetName val="8월_부서별_관리판매비실적2"/>
      <sheetName val="2-2_매출분석2"/>
      <sheetName val="RM_pallet(2)2"/>
      <sheetName val="RM_stafel(1)2"/>
      <sheetName val="Bloomberg_Paste2"/>
      <sheetName val="Staff_Cost2"/>
      <sheetName val="Bank_charge2"/>
      <sheetName val="Notes_2"/>
      <sheetName val="History_input2"/>
      <sheetName val="Financial_statements2"/>
      <sheetName val="07-29기_공개모집병_3"/>
      <sheetName val="계급별현황_(2)3"/>
      <sheetName val="Customize_Your_Purchase_Order2"/>
      <sheetName val="Purchase_Order2"/>
      <sheetName val="공문_2"/>
      <sheetName val="HR_Final1"/>
      <sheetName val="Aug_20041"/>
      <sheetName val="ITB_COST1"/>
      <sheetName val="Inv__LS1"/>
      <sheetName val="BW_(원본_080401)"/>
      <sheetName val="9_16~10_6"/>
      <sheetName val="[DEC_DH_x005f_x0018_[DEC_DHDSR0_xls1"/>
      <sheetName val="_DEC_DH_x005f_x0018__DEC_DHDSR0_xls1"/>
      <sheetName val="매각대상자산_청산가치"/>
      <sheetName val="판매_DAT"/>
      <sheetName val="가설,2차WS_idea-list"/>
      <sheetName val="공사비_내역_(가)"/>
      <sheetName val="Action_Plan"/>
      <sheetName val="Control_Sheet"/>
      <sheetName val="환율_및_참고"/>
      <sheetName val="CC_Down_load_0716"/>
      <sheetName val="관세-기금_효과"/>
      <sheetName val="PILOT품"/>
      <sheetName val="M96현황-동아"/>
      <sheetName val="96제조"/>
      <sheetName val="건설가"/>
      <sheetName val="과목별 집계표"/>
      <sheetName val="10K4"/>
      <sheetName val="3110-2"/>
      <sheetName val="BEND LOSS"/>
      <sheetName val="CAL."/>
      <sheetName val="발주요약"/>
      <sheetName val="도급예산표지(총체)"/>
      <sheetName val="도급예산표지(1차)"/>
      <sheetName val="도급예산서(제1차)"/>
      <sheetName val="도급예산내역서(총체분)"/>
      <sheetName val="수량조서(1차)"/>
      <sheetName val="수량조서(총체)"/>
      <sheetName val="spread"/>
      <sheetName val="25_(4_1).일반사채 내역_원화"/>
      <sheetName val="수불명세서"/>
      <sheetName val="Hua Yang Quarterly"/>
      <sheetName val="SteamTG"/>
      <sheetName val="CIC"/>
      <sheetName val="결손금"/>
      <sheetName val="연장집계 (2)"/>
      <sheetName val="자사주펀드(대신)"/>
      <sheetName val="Consolidated Financials"/>
      <sheetName val="기타현황"/>
      <sheetName val="실매출과총이익"/>
      <sheetName val="tsuga"/>
      <sheetName val="붙임2-1  지급조서명세서(2001년분)"/>
      <sheetName val="출금실적"/>
      <sheetName val="KY_LEE1"/>
      <sheetName val="여신_(2)1"/>
      <sheetName val="회사현황_(2)1"/>
      <sheetName val="96월경계_(2)1"/>
      <sheetName val="_°ßÀû¼­1"/>
      <sheetName val="1995년_섹터별_매출1"/>
      <sheetName val="Ship_Advice1"/>
      <sheetName val="2-1_제품군별계획대비실적(B_A)1"/>
      <sheetName val="FX_Rates1"/>
      <sheetName val="완성차_미수금1"/>
      <sheetName val="아울렛_농산벤더1"/>
      <sheetName val="Daily_RPT1"/>
      <sheetName val="Currency_Rates1"/>
      <sheetName val="Country_Totals1"/>
      <sheetName val="NH_&amp;_NHP_Spes_1"/>
      <sheetName val="Budget_2005_-_20071"/>
      <sheetName val="BS(2006_09_30)전년대비_(2)1"/>
      <sheetName val="Normal_Case"/>
      <sheetName val="Control_Sheet1"/>
      <sheetName val="유화"/>
      <sheetName val="제조원가명세서"/>
      <sheetName val="보정사항"/>
      <sheetName val="Intro"/>
      <sheetName val="계급별현황_(枵⿤_x0000_"/>
      <sheetName val="계급별현황_(枵ざ_x0000_"/>
      <sheetName val="계급별현황_(ËŰ"/>
      <sheetName val="CHANDL"/>
      <sheetName val="A1"/>
      <sheetName val="심의위원명단"/>
      <sheetName val="특기사항"/>
      <sheetName val="p.mgmt"/>
      <sheetName val="Chart of Accounts"/>
      <sheetName val="BSD _2_"/>
      <sheetName val="9GNG운반"/>
      <sheetName val="신표지1"/>
      <sheetName val="_x0000__x0004__x0000__x0004__x0000_퀜۪_x0010__x0000__x0000_Ȥ_x0000__x0000__x0002__x0000__x0000__x0000_교_x0000_"/>
      <sheetName val="Funding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>
        <row r="33">
          <cell r="B33" t="str">
            <v>구분</v>
          </cell>
        </row>
      </sheetData>
      <sheetData sheetId="70">
        <row r="33">
          <cell r="B33" t="str">
            <v>구분</v>
          </cell>
        </row>
      </sheetData>
      <sheetData sheetId="71">
        <row r="33">
          <cell r="B33" t="str">
            <v>구분</v>
          </cell>
        </row>
      </sheetData>
      <sheetData sheetId="72">
        <row r="33">
          <cell r="B33" t="str">
            <v>구분</v>
          </cell>
        </row>
      </sheetData>
      <sheetData sheetId="73">
        <row r="33">
          <cell r="B33" t="str">
            <v>구분</v>
          </cell>
        </row>
      </sheetData>
      <sheetData sheetId="74">
        <row r="33">
          <cell r="B33" t="str">
            <v>구분</v>
          </cell>
        </row>
      </sheetData>
      <sheetData sheetId="75">
        <row r="33">
          <cell r="B33" t="str">
            <v>구분</v>
          </cell>
        </row>
      </sheetData>
      <sheetData sheetId="76">
        <row r="33">
          <cell r="B33" t="str">
            <v>구분</v>
          </cell>
        </row>
      </sheetData>
      <sheetData sheetId="77">
        <row r="33">
          <cell r="B33" t="str">
            <v>구분</v>
          </cell>
        </row>
      </sheetData>
      <sheetData sheetId="78">
        <row r="33">
          <cell r="B33" t="str">
            <v>구분</v>
          </cell>
        </row>
      </sheetData>
      <sheetData sheetId="79">
        <row r="33">
          <cell r="B33" t="str">
            <v>구분</v>
          </cell>
        </row>
      </sheetData>
      <sheetData sheetId="80">
        <row r="33">
          <cell r="B33" t="str">
            <v>구분</v>
          </cell>
        </row>
      </sheetData>
      <sheetData sheetId="81">
        <row r="33">
          <cell r="B33" t="str">
            <v>구분</v>
          </cell>
        </row>
      </sheetData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>
        <row r="33">
          <cell r="B33" t="str">
            <v>구분</v>
          </cell>
        </row>
      </sheetData>
      <sheetData sheetId="88">
        <row r="33">
          <cell r="B33" t="str">
            <v>구분</v>
          </cell>
        </row>
      </sheetData>
      <sheetData sheetId="89">
        <row r="33">
          <cell r="B33" t="str">
            <v>구분</v>
          </cell>
        </row>
      </sheetData>
      <sheetData sheetId="90">
        <row r="33">
          <cell r="B33" t="str">
            <v>구분</v>
          </cell>
        </row>
      </sheetData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33">
          <cell r="B33" t="str">
            <v>구분</v>
          </cell>
        </row>
      </sheetData>
      <sheetData sheetId="110">
        <row r="33">
          <cell r="B33" t="str">
            <v>구분</v>
          </cell>
        </row>
      </sheetData>
      <sheetData sheetId="111">
        <row r="33">
          <cell r="B33" t="str">
            <v>구분</v>
          </cell>
        </row>
      </sheetData>
      <sheetData sheetId="112">
        <row r="33">
          <cell r="B33" t="str">
            <v>구분</v>
          </cell>
        </row>
      </sheetData>
      <sheetData sheetId="113">
        <row r="33">
          <cell r="B33" t="str">
            <v>구분</v>
          </cell>
        </row>
      </sheetData>
      <sheetData sheetId="114">
        <row r="33">
          <cell r="B33" t="str">
            <v>구분</v>
          </cell>
        </row>
      </sheetData>
      <sheetData sheetId="115">
        <row r="33">
          <cell r="B33" t="str">
            <v>구분</v>
          </cell>
        </row>
      </sheetData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>
        <row r="33">
          <cell r="B33" t="str">
            <v>구분</v>
          </cell>
        </row>
      </sheetData>
      <sheetData sheetId="129">
        <row r="33">
          <cell r="B33" t="str">
            <v>구분</v>
          </cell>
        </row>
      </sheetData>
      <sheetData sheetId="130">
        <row r="33">
          <cell r="B33" t="str">
            <v>구분</v>
          </cell>
        </row>
      </sheetData>
      <sheetData sheetId="131">
        <row r="33">
          <cell r="B33" t="str">
            <v>구분</v>
          </cell>
        </row>
      </sheetData>
      <sheetData sheetId="132">
        <row r="33">
          <cell r="B33" t="str">
            <v>구분</v>
          </cell>
        </row>
      </sheetData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>
        <row r="33">
          <cell r="B33" t="str">
            <v>구분</v>
          </cell>
        </row>
      </sheetData>
      <sheetData sheetId="828">
        <row r="33">
          <cell r="B33" t="str">
            <v>구분</v>
          </cell>
        </row>
      </sheetData>
      <sheetData sheetId="829"/>
      <sheetData sheetId="830"/>
      <sheetData sheetId="831">
        <row r="33">
          <cell r="B33" t="str">
            <v>구분</v>
          </cell>
        </row>
      </sheetData>
      <sheetData sheetId="832">
        <row r="33">
          <cell r="B33" t="str">
            <v>구분</v>
          </cell>
        </row>
      </sheetData>
      <sheetData sheetId="833">
        <row r="33">
          <cell r="B33" t="str">
            <v>구분</v>
          </cell>
        </row>
      </sheetData>
      <sheetData sheetId="834"/>
      <sheetData sheetId="835"/>
      <sheetData sheetId="836"/>
      <sheetData sheetId="837"/>
      <sheetData sheetId="838"/>
      <sheetData sheetId="839">
        <row r="33">
          <cell r="B33" t="str">
            <v>구분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 refreshError="1"/>
      <sheetData sheetId="940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>
        <row r="33">
          <cell r="B33" t="str">
            <v>구분</v>
          </cell>
        </row>
      </sheetData>
      <sheetData sheetId="963">
        <row r="33">
          <cell r="B33" t="str">
            <v>구분</v>
          </cell>
        </row>
      </sheetData>
      <sheetData sheetId="964">
        <row r="33">
          <cell r="B33" t="str">
            <v>구분</v>
          </cell>
        </row>
      </sheetData>
      <sheetData sheetId="965"/>
      <sheetData sheetId="966">
        <row r="33">
          <cell r="B33" t="str">
            <v>구분</v>
          </cell>
        </row>
      </sheetData>
      <sheetData sheetId="967">
        <row r="33">
          <cell r="B33" t="str">
            <v>구분</v>
          </cell>
        </row>
      </sheetData>
      <sheetData sheetId="968">
        <row r="33">
          <cell r="B33" t="str">
            <v>구분</v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  <sheetName val="건물"/>
      <sheetName val="Code"/>
      <sheetName val="tax1"/>
      <sheetName val="BS(Don't Prt)"/>
      <sheetName val="3110-2"/>
      <sheetName val="Working"/>
      <sheetName val="조정명세서"/>
      <sheetName val="SEV"/>
      <sheetName val="손익분석"/>
      <sheetName val="PRT_BS"/>
      <sheetName val="PRT_PL"/>
      <sheetName val="손익예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Accretion dilution analysis 020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  <sheetName val="사업계획서 (2)"/>
      <sheetName val="Sheet3"/>
      <sheetName val="Account_Code"/>
      <sheetName val="연결Mapping"/>
      <sheetName val="Storage"/>
      <sheetName val="NTA adjustment calc"/>
      <sheetName val="전체실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forecasted_BS"/>
      <sheetName val="forecasted_IS"/>
      <sheetName val="BAU-ITEMLIST"/>
      <sheetName val="Sheet1"/>
      <sheetName val="제조98"/>
      <sheetName val="SUD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BAL(이력관리)"/>
      <sheetName val="기초자료"/>
      <sheetName val="수입"/>
      <sheetName val="차액보증"/>
      <sheetName val="OD5000"/>
      <sheetName val="Holidays"/>
      <sheetName val="Margins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조건"/>
      <sheetName val="Marshal"/>
      <sheetName val="Revenue Model Feed"/>
      <sheetName val="BS07.05"/>
      <sheetName val="BS07.04"/>
      <sheetName val="환율"/>
      <sheetName val="인력현황2000"/>
      <sheetName val="9월15원본"/>
      <sheetName val="중연"/>
      <sheetName val="매입Data"/>
      <sheetName val="매출Data"/>
      <sheetName val="jan"/>
      <sheetName val="MRS세부"/>
      <sheetName val="물량산출근거"/>
      <sheetName val="세목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  <sheetName val="MOTOR"/>
      <sheetName val="YOEMAGUM"/>
      <sheetName val="95WB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  <sheetName val="현금경비중역"/>
      <sheetName val="요약PL"/>
      <sheetName val="월확9601"/>
      <sheetName val="가격조사서"/>
      <sheetName val="118.세금과공과"/>
      <sheetName val="108.수선비"/>
      <sheetName val="$bhp"/>
      <sheetName val="Sheet10"/>
      <sheetName val="CashFlow(중간집계)"/>
      <sheetName val="세율등"/>
      <sheetName val="YOEMAGUM"/>
      <sheetName val="공정불량LIST"/>
      <sheetName val="7_(2)1"/>
      <sheetName val="7__2_1"/>
      <sheetName val="Report_Setup"/>
      <sheetName val="#1_Basic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7_(2)2"/>
      <sheetName val="7__2_2"/>
      <sheetName val="Report_Setup1"/>
      <sheetName val="#1_Basic1"/>
      <sheetName val="OWNER-1_(2)1"/>
      <sheetName val="일위대가목차"/>
      <sheetName val="97손익계획"/>
      <sheetName val="동해title"/>
      <sheetName val="비가동-20"/>
      <sheetName val="ITEM-LIST"/>
      <sheetName val="MCS"/>
      <sheetName val="BS"/>
      <sheetName val="CRITERIA1"/>
      <sheetName val="CRITERIA2"/>
      <sheetName val="CRITERIA3"/>
      <sheetName val="재료비_매출원가"/>
      <sheetName val="장기차입금"/>
      <sheetName val="향후예상"/>
      <sheetName val="4.경비 5.영업외수지"/>
      <sheetName val="주간기성"/>
      <sheetName val="기본"/>
      <sheetName val="팀_업체별_월기성실적1"/>
      <sheetName val="팀_업체별_시공의뢰1"/>
      <sheetName val="4_경비_5_영업외수지"/>
      <sheetName val="경수97_02"/>
      <sheetName val="태경,동양_각각"/>
      <sheetName val="배서어음명세서"/>
      <sheetName val="^Control^"/>
      <sheetName val="가공MH"/>
      <sheetName val="적용환율"/>
      <sheetName val="집계표"/>
      <sheetName val="환율"/>
      <sheetName val="H400"/>
      <sheetName val="가격합의서"/>
      <sheetName val="10매출"/>
      <sheetName val="DATA99"/>
      <sheetName val="T6-6(2)"/>
      <sheetName val="Customer List"/>
      <sheetName val="Supply List"/>
      <sheetName val="ITEMS"/>
      <sheetName val="Info"/>
      <sheetName val="LC Input"/>
      <sheetName val="Power"/>
      <sheetName val="Inputs"/>
      <sheetName val="Network"/>
      <sheetName val="Control"/>
      <sheetName val="Per Cab Info"/>
      <sheetName val="Table"/>
      <sheetName val="major"/>
      <sheetName val="2 카드채권(대출포함)"/>
      <sheetName val="ROOMS"/>
      <sheetName val="MAINT. &amp; UTILITIES"/>
      <sheetName val="견적구분"/>
      <sheetName val="수선비"/>
      <sheetName val="본부_월별"/>
      <sheetName val="해외 기술훈련비 (합계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  <sheetName val="공통매입원장"/>
      <sheetName val="BSLA"/>
      <sheetName val="연결정보"/>
      <sheetName val="수h"/>
      <sheetName val="기업평가"/>
      <sheetName val="WI"/>
      <sheetName val="영화별rawdata"/>
      <sheetName val="시점수정"/>
      <sheetName val="호프"/>
      <sheetName val="내역서"/>
      <sheetName val="현장경비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환율"/>
      <sheetName val="견적공통"/>
      <sheetName val="가족수당"/>
      <sheetName val="상조회"/>
      <sheetName val="소득세"/>
      <sheetName val="SALTAB97"/>
      <sheetName val="의보"/>
      <sheetName val="생산직잔업"/>
      <sheetName val="부정형평가"/>
      <sheetName val="재공품평가"/>
      <sheetName val="제품(수출)매출"/>
      <sheetName val="10고객별 담당자"/>
      <sheetName val="07DATA"/>
      <sheetName val="총투자비산정"/>
      <sheetName val="본사업"/>
      <sheetName val="덕성P"/>
      <sheetName val="연체대출"/>
      <sheetName val="입력자료"/>
      <sheetName val="97년제4기재무제표(출력).xls"/>
      <sheetName val="양식"/>
      <sheetName val="예비총괄"/>
      <sheetName val="자재및업무개선"/>
      <sheetName val="2002-03"/>
      <sheetName val="Sheet2_(2)"/>
      <sheetName val="시실누(모)_"/>
      <sheetName val="고수익"/>
      <sheetName val="월별생산"/>
      <sheetName val="11월출고"/>
      <sheetName val="1_05고객별 담당자"/>
      <sheetName val="1_05수익성대비표"/>
      <sheetName val="생산량"/>
      <sheetName val="계정분류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관리대장(2001장비)"/>
      <sheetName val="2-2.매출분석"/>
      <sheetName val="가격비"/>
      <sheetName val="99판매상세"/>
      <sheetName val="가.인건비산출근거(관리직급여표)"/>
      <sheetName val="나.인건비산출근거(운영직급여표)"/>
      <sheetName val="118.세금과공과"/>
      <sheetName val="ttt"/>
      <sheetName val="미수이자"/>
      <sheetName val="Area"/>
      <sheetName val="Template"/>
      <sheetName val="급여대장(관리)"/>
      <sheetName val="g. Rent Roll"/>
      <sheetName val="개방형"/>
      <sheetName val="손익분기점_데이터3"/>
      <sheetName val="14_광주_원가배부Ⅲ3"/>
      <sheetName val="손익계산서_raw_data2"/>
      <sheetName val="7_31_(2)2"/>
      <sheetName val="퇴직급여02_(2)2"/>
      <sheetName val="제조원가계산서_(2)2"/>
      <sheetName val="부서별손익_(부)2"/>
      <sheetName val="24_보증금(전신전화가입권)3"/>
      <sheetName val="E_LEAD2"/>
      <sheetName val="1차_매출원가2"/>
      <sheetName val="13_공제수익,_14__공제비용2"/>
      <sheetName val="4_대출금이자계산2"/>
      <sheetName val="2_부문별추정손익2"/>
      <sheetName val="9_신용기타비용2"/>
      <sheetName val="8_신용기타수익2"/>
      <sheetName val="1_연말추정사업2"/>
      <sheetName val="5_예수금이자계산2"/>
      <sheetName val="7_예치금이자계산2"/>
      <sheetName val="15__판매관리비2"/>
      <sheetName val="3_종합자금(신용-운용)2"/>
      <sheetName val="3-3_조달(일반)2"/>
      <sheetName val="17_교육지원__법인세2"/>
      <sheetName val="6_차입금이자계산2"/>
      <sheetName val="6_국내BW2"/>
      <sheetName val="A410~A420_검토정산표2"/>
      <sheetName val="코스모공장_(어음)2"/>
      <sheetName val="2_대외공문2"/>
      <sheetName val="list_prices2"/>
      <sheetName val="A_(3)2"/>
      <sheetName val="신고서_전2"/>
      <sheetName val="25_보증금(임차보증금외)2"/>
      <sheetName val="Korea_Sign-Internal2"/>
      <sheetName val="control_sheet2"/>
      <sheetName val="Customer_Databas2"/>
      <sheetName val="1_외주공사2"/>
      <sheetName val="2_직영공사2"/>
      <sheetName val="Analysis_WR_12"/>
      <sheetName val="3__BSC_NC_ratio2"/>
      <sheetName val="00년_계획전망2"/>
      <sheetName val="임직원_기본인사사항2"/>
      <sheetName val="INST_TABLECOVER"/>
      <sheetName val="양식(최종)_(2)"/>
      <sheetName val="06년예상보험료_(2)"/>
      <sheetName val="Initial_Input_Variable2"/>
      <sheetName val="17_공제수익비용"/>
      <sheetName val="20_교육지원비,법인세"/>
      <sheetName val="21_대손충당금"/>
      <sheetName val="4_매출액"/>
      <sheetName val="5_매출원가"/>
      <sheetName val="1_사업"/>
      <sheetName val="2-1_신용손익"/>
      <sheetName val="2-2_일반손익"/>
      <sheetName val="6_수탁수수료"/>
      <sheetName val="16_신용기타비용"/>
      <sheetName val="15_신용기타수익"/>
      <sheetName val="11_신용기타이자"/>
      <sheetName val="3_운용(신용)"/>
      <sheetName val="3-1_운용(일반)"/>
      <sheetName val="14_예치금유가증권이자"/>
      <sheetName val="9_일반기타비용"/>
      <sheetName val="8_일반기타수익"/>
      <sheetName val="7_일반수수료"/>
      <sheetName val="18_판관비"/>
      <sheetName val="19_판매경비"/>
      <sheetName val="108_수선비1"/>
      <sheetName val="1_육계매출_Overall_Test"/>
      <sheetName val="2_육가공매출_Overall_Test"/>
      <sheetName val="조회서송부_LIST"/>
      <sheetName val="조회서_(2)"/>
      <sheetName val="조회서_(3)"/>
      <sheetName val="조회서_(4)"/>
      <sheetName val="조회서_(5)"/>
      <sheetName val="조회서_(6)"/>
      <sheetName val="특정현금과_예금"/>
      <sheetName val="4b_Consolidated_PL"/>
      <sheetName val="Sheet1_(3)"/>
      <sheetName val="Back_Data_1"/>
      <sheetName val="인건비 내역서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7 _2_"/>
      <sheetName val="7 (2)"/>
      <sheetName val="P50.subsequent"/>
      <sheetName val="손익합산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Parameters"/>
      <sheetName val="Admin"/>
      <sheetName val="01Q4 RATE"/>
      <sheetName val="공정자료"/>
      <sheetName val="STALL회전율"/>
      <sheetName val="보증MH"/>
      <sheetName val="유형자료"/>
      <sheetName val="기감액자산"/>
      <sheetName val="설비-자산"/>
      <sheetName val="불용자산list"/>
      <sheetName val="이연법인세차"/>
      <sheetName val="설계내역서"/>
      <sheetName val="미국"/>
      <sheetName val="설계예산서"/>
      <sheetName val="BOQ.vts"/>
      <sheetName val="당좌차월"/>
      <sheetName val="유림골조"/>
      <sheetName val="계수시트"/>
      <sheetName val="14_광주_원가배부Ⅲ4"/>
      <sheetName val="7_31_(2)3"/>
      <sheetName val="손익분기점_데이터4"/>
      <sheetName val="손익계산서_raw_data3"/>
      <sheetName val="부서별손익_(부)3"/>
      <sheetName val="퇴직급여02_(2)3"/>
      <sheetName val="제조원가계산서_(2)3"/>
      <sheetName val="24_보증금(전신전화가입권)4"/>
      <sheetName val="1차_매출원가3"/>
      <sheetName val="6_국내BW3"/>
      <sheetName val="2_대외공문3"/>
      <sheetName val="list_prices3"/>
      <sheetName val="A_(3)3"/>
      <sheetName val="신고서_전3"/>
      <sheetName val="E_LEAD3"/>
      <sheetName val="A410~A420_검토정산표3"/>
      <sheetName val="13_공제수익,_14__공제비용3"/>
      <sheetName val="4_대출금이자계산3"/>
      <sheetName val="2_부문별추정손익3"/>
      <sheetName val="9_신용기타비용3"/>
      <sheetName val="8_신용기타수익3"/>
      <sheetName val="1_연말추정사업3"/>
      <sheetName val="5_예수금이자계산3"/>
      <sheetName val="7_예치금이자계산3"/>
      <sheetName val="15__판매관리비3"/>
      <sheetName val="3_종합자금(신용-운용)3"/>
      <sheetName val="3-3_조달(일반)3"/>
      <sheetName val="17_교육지원__법인세3"/>
      <sheetName val="6_차입금이자계산3"/>
      <sheetName val="1_외주공사3"/>
      <sheetName val="2_직영공사3"/>
      <sheetName val="Customer_Databas3"/>
      <sheetName val="코스모공장_(어음)3"/>
      <sheetName val="25_보증금(임차보증금외)3"/>
      <sheetName val="Korea_Sign-Internal3"/>
      <sheetName val="control_sheet3"/>
      <sheetName val="Analysis_WR_13"/>
      <sheetName val="3__BSC_NC_ratio3"/>
      <sheetName val="00년_계획전망3"/>
      <sheetName val="Initial_Input_Variable3"/>
      <sheetName val="시실누(모)_1"/>
      <sheetName val="Sheet2_(2)1"/>
      <sheetName val="임직원_기본인사사항3"/>
      <sheetName val="INST_TABLECOVER1"/>
      <sheetName val="양식(최종)_(2)1"/>
      <sheetName val="06년예상보험료_(2)1"/>
      <sheetName val="17_공제수익비용1"/>
      <sheetName val="20_교육지원비,법인세1"/>
      <sheetName val="21_대손충당금1"/>
      <sheetName val="4_매출액1"/>
      <sheetName val="5_매출원가1"/>
      <sheetName val="1_사업1"/>
      <sheetName val="2-1_신용손익1"/>
      <sheetName val="2-2_일반손익1"/>
      <sheetName val="6_수탁수수료1"/>
      <sheetName val="16_신용기타비용1"/>
      <sheetName val="15_신용기타수익1"/>
      <sheetName val="11_신용기타이자1"/>
      <sheetName val="3_운용(신용)1"/>
      <sheetName val="3-1_운용(일반)1"/>
      <sheetName val="14_예치금유가증권이자1"/>
      <sheetName val="9_일반기타비용1"/>
      <sheetName val="8_일반기타수익1"/>
      <sheetName val="7_일반수수료1"/>
      <sheetName val="18_판관비1"/>
      <sheetName val="19_판매경비1"/>
      <sheetName val="조회서송부_LIST1"/>
      <sheetName val="108_수선비2"/>
      <sheetName val="Sheet1_(3)1"/>
      <sheetName val="Ship_Advice"/>
      <sheetName val="1_육계매출_Overall_Test1"/>
      <sheetName val="2_육가공매출_Overall_Test1"/>
      <sheetName val="조회서_(2)1"/>
      <sheetName val="조회서_(3)1"/>
      <sheetName val="조회서_(4)1"/>
      <sheetName val="조회서_(5)1"/>
      <sheetName val="조회서_(6)1"/>
      <sheetName val="특정현금과_예금1"/>
      <sheetName val="4b_Consolidated_PL1"/>
      <sheetName val="Back_Data_11"/>
      <sheetName val="g__Rent_Roll"/>
      <sheetName val="인건비_내역서"/>
      <sheetName val="10고객별_담당자"/>
      <sheetName val="118_세금과공과"/>
      <sheetName val="2-1_제품군별계획대비실적(B_A)"/>
      <sheetName val="Bs__de_Uso_2002"/>
      <sheetName val="prov_locales"/>
      <sheetName val="외상매출금_합계표(조회서_refer)_"/>
      <sheetName val="대체적인_절차_refer(외상매출금)"/>
      <sheetName val="받을어음_합계표(조회서_refer)"/>
      <sheetName val="현금및현금등가물_(총괄)"/>
      <sheetName val="현금및현금등가물_(서울)"/>
      <sheetName val="현금및현금등가물_(부산)"/>
      <sheetName val="발행TEST_(2)"/>
      <sheetName val="연결분개(거래_채권채무)_(2)1"/>
      <sheetName val="연결분개(거래_채권채무)1"/>
      <sheetName val="만기_(2)1"/>
      <sheetName val="7__2_"/>
      <sheetName val="7_(2)"/>
      <sheetName val="P50_subsequent"/>
      <sheetName val="연결분개(거래_Ʉ₎㔀"/>
      <sheetName val="(참고)개인별_임금인상안"/>
      <sheetName val="(참고)DC형_선택자_퇴직금_추계"/>
      <sheetName val="할증_"/>
      <sheetName val="Significant_Processes"/>
      <sheetName val="2_2"/>
      <sheetName val="2_2_Yrly_Comparison"/>
      <sheetName val="5__BSC_Developmt"/>
      <sheetName val="CAJE_CRJE"/>
      <sheetName val="Tickmarks_"/>
      <sheetName val="취득_처분명세_반기"/>
      <sheetName val="대차대조표_(2)"/>
      <sheetName val="손익계산서_(2)"/>
      <sheetName val="주요경영지표계산_(2)"/>
      <sheetName val="잉여금,_현금흐름"/>
      <sheetName val="손익계산서_(3)"/>
      <sheetName val="폐토수익화_"/>
      <sheetName val="1995년_섹터별_매출"/>
      <sheetName val="2311_재무제표검토_Worksheet의_워크시트"/>
      <sheetName val="Excess_Calc"/>
      <sheetName val="경수97_02"/>
      <sheetName val="Balance_Sheet"/>
      <sheetName val="Income_Statement"/>
      <sheetName val="C100_LEAD"/>
      <sheetName val="월_Capa"/>
      <sheetName val="00_08계정"/>
      <sheetName val="10월_급여"/>
      <sheetName val="6월_내수"/>
      <sheetName val="6월_내수_편집"/>
      <sheetName val="01Q4_RATE"/>
      <sheetName val="97년제4기재무제표(출력)_xls"/>
      <sheetName val="가_인건비산출근거(관리직급여표)"/>
      <sheetName val="나_인건비산출근거(운영직급여표)"/>
      <sheetName val="1_05고객별_담당자"/>
      <sheetName val="구미2월"/>
      <sheetName val="안양2월"/>
      <sheetName val="용연"/>
      <sheetName val="체불임금"/>
      <sheetName val="평균임금"/>
      <sheetName val="체불금품내역"/>
      <sheetName val="제조원가"/>
      <sheetName val="BAL.(TTL)"/>
      <sheetName val="명세서"/>
      <sheetName val="현금"/>
      <sheetName val="보증금"/>
      <sheetName val="기타의투자자산"/>
      <sheetName val="장기대여금"/>
      <sheetName val="scale &amp; Income"/>
      <sheetName val="5600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  <sheetName val="사간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  <sheetName val="Sheet3"/>
      <sheetName val="세부추진"/>
      <sheetName val="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  <sheetName val="5.1 본사"/>
      <sheetName val="상용_mp"/>
      <sheetName val="TOTAL-PL"/>
      <sheetName val="법인세등 (2)"/>
      <sheetName val="비용flux test"/>
      <sheetName val="Cover"/>
      <sheetName val="CD-실적"/>
      <sheetName val="기본정보"/>
      <sheetName val="Du_lieu"/>
      <sheetName val="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  <sheetName val="5.1 본사"/>
      <sheetName val="CD-실적"/>
      <sheetName val="Sheet1"/>
      <sheetName val="지점장"/>
      <sheetName val="손익요약(미사용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showGridLines="0" tabSelected="1" zoomScale="55" zoomScaleNormal="5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23" sqref="V23"/>
    </sheetView>
  </sheetViews>
  <sheetFormatPr defaultRowHeight="17" outlineLevelCol="1"/>
  <cols>
    <col min="1" max="1" width="2.6640625" style="1" customWidth="1"/>
    <col min="2" max="2" width="2.1640625" style="1" customWidth="1"/>
    <col min="3" max="3" width="20.4140625" style="1" customWidth="1"/>
    <col min="4" max="4" width="9.33203125" customWidth="1"/>
    <col min="5" max="5" width="10" customWidth="1" outlineLevel="1"/>
    <col min="6" max="7" width="9.08203125" bestFit="1" customWidth="1" outlineLevel="1"/>
    <col min="8" max="8" width="9.08203125" style="100" bestFit="1" customWidth="1" outlineLevel="1"/>
    <col min="9" max="9" width="9.1640625" bestFit="1" customWidth="1"/>
    <col min="10" max="11" width="9.08203125" bestFit="1" customWidth="1" outlineLevel="1"/>
    <col min="12" max="13" width="9" customWidth="1" outlineLevel="1"/>
    <col min="14" max="14" width="9.1640625" bestFit="1" customWidth="1"/>
    <col min="15" max="15" width="9.1640625" customWidth="1"/>
    <col min="16" max="17" width="10.58203125" customWidth="1"/>
    <col min="18" max="18" width="9.1640625" bestFit="1" customWidth="1"/>
    <col min="19" max="19" width="9.1640625" customWidth="1"/>
    <col min="20" max="20" width="8.83203125" customWidth="1"/>
    <col min="21" max="21" width="10.08203125" bestFit="1" customWidth="1"/>
    <col min="22" max="22" width="10.1640625" bestFit="1" customWidth="1"/>
  </cols>
  <sheetData>
    <row r="1" spans="1:23" ht="25.5">
      <c r="A1" s="166"/>
      <c r="B1" s="167" t="s">
        <v>13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233"/>
      <c r="P1" s="233"/>
      <c r="Q1" s="233"/>
      <c r="R1" s="168"/>
      <c r="S1" s="233"/>
      <c r="T1" s="233"/>
      <c r="U1" s="168"/>
      <c r="V1" s="168"/>
      <c r="W1" s="64"/>
    </row>
    <row r="2" spans="1:23">
      <c r="A2" s="170"/>
      <c r="B2" s="170"/>
      <c r="C2" s="170"/>
      <c r="D2" s="62"/>
      <c r="E2" s="62"/>
      <c r="F2" s="62"/>
      <c r="G2" s="62"/>
      <c r="H2" s="114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4"/>
    </row>
    <row r="3" spans="1:23">
      <c r="A3" s="241"/>
      <c r="B3" s="242" t="s">
        <v>0</v>
      </c>
      <c r="C3" s="243"/>
      <c r="D3" s="172">
        <v>2017</v>
      </c>
      <c r="E3" s="173" t="s">
        <v>58</v>
      </c>
      <c r="F3" s="173" t="s">
        <v>59</v>
      </c>
      <c r="G3" s="173" t="s">
        <v>60</v>
      </c>
      <c r="H3" s="174" t="s">
        <v>61</v>
      </c>
      <c r="I3" s="172">
        <v>2018</v>
      </c>
      <c r="J3" s="173" t="s">
        <v>65</v>
      </c>
      <c r="K3" s="173" t="s">
        <v>62</v>
      </c>
      <c r="L3" s="173" t="s">
        <v>63</v>
      </c>
      <c r="M3" s="173" t="s">
        <v>64</v>
      </c>
      <c r="N3" s="172">
        <v>2019</v>
      </c>
      <c r="O3" s="173" t="s">
        <v>237</v>
      </c>
      <c r="P3" s="173" t="s">
        <v>244</v>
      </c>
      <c r="Q3" s="173" t="s">
        <v>257</v>
      </c>
      <c r="R3" s="172">
        <v>2020</v>
      </c>
      <c r="S3" s="234" t="s">
        <v>258</v>
      </c>
      <c r="T3" s="235" t="s">
        <v>238</v>
      </c>
      <c r="U3" s="173" t="s">
        <v>73</v>
      </c>
      <c r="V3" s="222" t="s">
        <v>74</v>
      </c>
      <c r="W3" s="64"/>
    </row>
    <row r="4" spans="1:23">
      <c r="A4" s="175"/>
      <c r="B4" s="176" t="s">
        <v>1</v>
      </c>
      <c r="C4" s="176"/>
      <c r="D4" s="63">
        <v>1972326479100</v>
      </c>
      <c r="E4" s="177">
        <v>555421298946</v>
      </c>
      <c r="F4" s="177">
        <v>588933376660</v>
      </c>
      <c r="G4" s="177">
        <v>599293165851</v>
      </c>
      <c r="H4" s="177">
        <v>673344599140</v>
      </c>
      <c r="I4" s="63">
        <v>2416992440597</v>
      </c>
      <c r="J4" s="237">
        <v>706312418208</v>
      </c>
      <c r="K4" s="237">
        <v>733035281650</v>
      </c>
      <c r="L4" s="237">
        <v>783174991570</v>
      </c>
      <c r="M4" s="177">
        <v>847588673082</v>
      </c>
      <c r="N4" s="63">
        <v>3070111364510</v>
      </c>
      <c r="O4" s="177">
        <v>868377031612</v>
      </c>
      <c r="P4" s="177">
        <v>952853054802</v>
      </c>
      <c r="Q4" s="177">
        <v>1100436676483</v>
      </c>
      <c r="R4" s="63">
        <f>SUM(O4:Q4)</f>
        <v>2921666762897</v>
      </c>
      <c r="S4" s="223">
        <f t="shared" ref="S4:S13" si="0">Q4-P4</f>
        <v>147583621681</v>
      </c>
      <c r="T4" s="299">
        <f t="shared" ref="T4:T13" si="1">+IF(P4&lt;0,-(Q4/P4-1),(Q4/P4-1))</f>
        <v>0.15488602459449252</v>
      </c>
      <c r="U4" s="223">
        <f t="shared" ref="U4:U13" si="2">Q4-L4</f>
        <v>317261684913</v>
      </c>
      <c r="V4" s="299">
        <f t="shared" ref="V4:V13" si="3">+IF(L4&lt;0,-(Q4/L4-1),(Q4/L4-1))</f>
        <v>0.40509680253834213</v>
      </c>
      <c r="W4" s="64"/>
    </row>
    <row r="5" spans="1:23">
      <c r="A5" s="169"/>
      <c r="B5" s="178"/>
      <c r="C5" s="179" t="s">
        <v>90</v>
      </c>
      <c r="D5" s="101">
        <v>824706577488</v>
      </c>
      <c r="E5" s="66">
        <v>232280698454</v>
      </c>
      <c r="F5" s="66">
        <v>251056955111</v>
      </c>
      <c r="G5" s="66">
        <v>253010033195</v>
      </c>
      <c r="H5" s="66">
        <v>302966932696</v>
      </c>
      <c r="I5" s="101">
        <v>1039314619456</v>
      </c>
      <c r="J5" s="66">
        <v>313113852507</v>
      </c>
      <c r="K5" s="66">
        <v>326835564999</v>
      </c>
      <c r="L5" s="66">
        <v>350729768759</v>
      </c>
      <c r="M5" s="66">
        <v>444069427129</v>
      </c>
      <c r="N5" s="101">
        <v>1434748613394</v>
      </c>
      <c r="O5" s="66">
        <v>441825050439</v>
      </c>
      <c r="P5" s="66">
        <v>492690480360</v>
      </c>
      <c r="Q5" s="66">
        <v>554400860810</v>
      </c>
      <c r="R5" s="101">
        <f t="shared" ref="R5:R40" si="4">SUM(O5:Q5)</f>
        <v>1488916391609</v>
      </c>
      <c r="S5" s="224">
        <f t="shared" si="0"/>
        <v>61710380450</v>
      </c>
      <c r="T5" s="300">
        <f t="shared" si="1"/>
        <v>0.12525182220876152</v>
      </c>
      <c r="U5" s="224">
        <f t="shared" si="2"/>
        <v>203671092051</v>
      </c>
      <c r="V5" s="300">
        <f t="shared" si="3"/>
        <v>0.58070660147171682</v>
      </c>
      <c r="W5" s="267"/>
    </row>
    <row r="6" spans="1:23">
      <c r="A6" s="169"/>
      <c r="B6" s="2"/>
      <c r="C6" s="28" t="s">
        <v>51</v>
      </c>
      <c r="D6" s="58">
        <v>258116984741</v>
      </c>
      <c r="E6" s="60">
        <v>88544072245</v>
      </c>
      <c r="F6" s="60">
        <v>97586804172</v>
      </c>
      <c r="G6" s="60">
        <v>107139077884</v>
      </c>
      <c r="H6" s="76">
        <v>127870912032</v>
      </c>
      <c r="I6" s="58">
        <v>421140866333</v>
      </c>
      <c r="J6" s="60">
        <v>126906394373</v>
      </c>
      <c r="K6" s="60">
        <v>138928380426</v>
      </c>
      <c r="L6" s="60">
        <v>162419850266</v>
      </c>
      <c r="M6" s="76">
        <v>221572457542</v>
      </c>
      <c r="N6" s="58">
        <v>649827082607</v>
      </c>
      <c r="O6" s="60">
        <v>224728305418</v>
      </c>
      <c r="P6" s="60">
        <v>248409532123</v>
      </c>
      <c r="Q6" s="60">
        <v>284422260723</v>
      </c>
      <c r="R6" s="58">
        <f t="shared" si="4"/>
        <v>757560098264</v>
      </c>
      <c r="S6" s="266">
        <f t="shared" si="0"/>
        <v>36012728600</v>
      </c>
      <c r="T6" s="301">
        <f t="shared" si="1"/>
        <v>0.14497321536827457</v>
      </c>
      <c r="U6" s="266">
        <f t="shared" si="2"/>
        <v>122002410457</v>
      </c>
      <c r="V6" s="301">
        <f t="shared" si="3"/>
        <v>0.75115455566048661</v>
      </c>
      <c r="W6" s="64"/>
    </row>
    <row r="7" spans="1:23">
      <c r="A7" s="169"/>
      <c r="B7" s="2"/>
      <c r="C7" s="28" t="s">
        <v>52</v>
      </c>
      <c r="D7" s="58">
        <v>502908571631</v>
      </c>
      <c r="E7" s="60">
        <v>121723052500</v>
      </c>
      <c r="F7" s="60">
        <v>128367471573</v>
      </c>
      <c r="G7" s="60">
        <v>115545361980</v>
      </c>
      <c r="H7" s="76">
        <v>129793444916</v>
      </c>
      <c r="I7" s="58">
        <v>495429330969</v>
      </c>
      <c r="J7" s="60">
        <v>126416223763</v>
      </c>
      <c r="K7" s="60">
        <v>136940778352</v>
      </c>
      <c r="L7" s="60">
        <v>126050511044</v>
      </c>
      <c r="M7" s="76">
        <f t="shared" ref="M7:M21" si="5">N7-J7-K7-L7</f>
        <v>134189736809</v>
      </c>
      <c r="N7" s="58">
        <v>523597249968</v>
      </c>
      <c r="O7" s="60">
        <v>116596610194</v>
      </c>
      <c r="P7" s="60">
        <v>117467723059</v>
      </c>
      <c r="Q7" s="60">
        <v>121157786270</v>
      </c>
      <c r="R7" s="58">
        <f t="shared" si="4"/>
        <v>355222119523</v>
      </c>
      <c r="S7" s="266">
        <f t="shared" si="0"/>
        <v>3690063211</v>
      </c>
      <c r="T7" s="301">
        <f t="shared" si="1"/>
        <v>3.1413422469648289E-2</v>
      </c>
      <c r="U7" s="266">
        <f t="shared" si="2"/>
        <v>-4892724774</v>
      </c>
      <c r="V7" s="301">
        <f t="shared" si="3"/>
        <v>-3.881558855633771E-2</v>
      </c>
      <c r="W7" s="64"/>
    </row>
    <row r="8" spans="1:23">
      <c r="A8" s="169"/>
      <c r="B8" s="2"/>
      <c r="C8" s="28" t="s">
        <v>53</v>
      </c>
      <c r="D8" s="58">
        <v>63681021116</v>
      </c>
      <c r="E8" s="60">
        <v>22013573709</v>
      </c>
      <c r="F8" s="60">
        <v>25102679366</v>
      </c>
      <c r="G8" s="60">
        <v>30325593331</v>
      </c>
      <c r="H8" s="76">
        <v>45302575748</v>
      </c>
      <c r="I8" s="58">
        <v>122744422154</v>
      </c>
      <c r="J8" s="60">
        <v>59791234371</v>
      </c>
      <c r="K8" s="60">
        <v>50966406221</v>
      </c>
      <c r="L8" s="60">
        <v>62259407449</v>
      </c>
      <c r="M8" s="76">
        <f t="shared" si="5"/>
        <v>88307232778</v>
      </c>
      <c r="N8" s="58">
        <v>261324280819</v>
      </c>
      <c r="O8" s="60">
        <v>100500134827</v>
      </c>
      <c r="P8" s="60">
        <v>126813225178</v>
      </c>
      <c r="Q8" s="60">
        <v>148820813817</v>
      </c>
      <c r="R8" s="58">
        <f t="shared" si="4"/>
        <v>376134173822</v>
      </c>
      <c r="S8" s="266">
        <f t="shared" si="0"/>
        <v>22007588639</v>
      </c>
      <c r="T8" s="301">
        <f t="shared" si="1"/>
        <v>0.17354332411394235</v>
      </c>
      <c r="U8" s="266">
        <f t="shared" si="2"/>
        <v>86561406368</v>
      </c>
      <c r="V8" s="301">
        <f t="shared" si="3"/>
        <v>1.3903345681358608</v>
      </c>
      <c r="W8" s="64"/>
    </row>
    <row r="9" spans="1:23">
      <c r="A9" s="169"/>
      <c r="B9" s="2"/>
      <c r="C9" s="102" t="s">
        <v>91</v>
      </c>
      <c r="D9" s="101">
        <v>1147619901612</v>
      </c>
      <c r="E9" s="66">
        <v>323140600492</v>
      </c>
      <c r="F9" s="66">
        <v>337876421549</v>
      </c>
      <c r="G9" s="66">
        <v>346283132656</v>
      </c>
      <c r="H9" s="66">
        <v>370377666444</v>
      </c>
      <c r="I9" s="101">
        <v>1377677821141</v>
      </c>
      <c r="J9" s="66">
        <v>393198565701</v>
      </c>
      <c r="K9" s="66">
        <v>406199716651</v>
      </c>
      <c r="L9" s="66">
        <v>432445222811</v>
      </c>
      <c r="M9" s="66">
        <f t="shared" si="5"/>
        <v>403519245953</v>
      </c>
      <c r="N9" s="101">
        <v>1635362751116</v>
      </c>
      <c r="O9" s="66">
        <v>426551981173</v>
      </c>
      <c r="P9" s="66">
        <v>460162574442</v>
      </c>
      <c r="Q9" s="66">
        <v>546035815673</v>
      </c>
      <c r="R9" s="101">
        <f t="shared" si="4"/>
        <v>1432750371288</v>
      </c>
      <c r="S9" s="224">
        <f t="shared" si="0"/>
        <v>85873241231</v>
      </c>
      <c r="T9" s="300">
        <f t="shared" si="1"/>
        <v>0.18661500521882113</v>
      </c>
      <c r="U9" s="224">
        <f t="shared" si="2"/>
        <v>113590592862</v>
      </c>
      <c r="V9" s="300">
        <f t="shared" si="3"/>
        <v>0.26267047679156508</v>
      </c>
      <c r="W9" s="64"/>
    </row>
    <row r="10" spans="1:23">
      <c r="A10" s="169"/>
      <c r="B10" s="2"/>
      <c r="C10" s="28" t="s">
        <v>54</v>
      </c>
      <c r="D10" s="58">
        <v>342037118558</v>
      </c>
      <c r="E10" s="60">
        <v>105590680427</v>
      </c>
      <c r="F10" s="60">
        <v>111638438035</v>
      </c>
      <c r="G10" s="60">
        <v>99397284534</v>
      </c>
      <c r="H10" s="76">
        <v>100333582059</v>
      </c>
      <c r="I10" s="58">
        <v>416959985055</v>
      </c>
      <c r="J10" s="60">
        <v>94032742676</v>
      </c>
      <c r="K10" s="60">
        <v>98407985346</v>
      </c>
      <c r="L10" s="60">
        <v>98995175224</v>
      </c>
      <c r="M10" s="76">
        <f t="shared" si="5"/>
        <v>105942765567</v>
      </c>
      <c r="N10" s="58">
        <v>397378668813</v>
      </c>
      <c r="O10" s="60">
        <v>96840665509</v>
      </c>
      <c r="P10" s="60">
        <v>107460540923</v>
      </c>
      <c r="Q10" s="60">
        <v>150352881586</v>
      </c>
      <c r="R10" s="58">
        <f t="shared" si="4"/>
        <v>354654088018</v>
      </c>
      <c r="S10" s="266">
        <f t="shared" si="0"/>
        <v>42892340663</v>
      </c>
      <c r="T10" s="301">
        <f t="shared" si="1"/>
        <v>0.3991450284410365</v>
      </c>
      <c r="U10" s="266">
        <f t="shared" si="2"/>
        <v>51357706362</v>
      </c>
      <c r="V10" s="301">
        <f t="shared" si="3"/>
        <v>0.51878999401527448</v>
      </c>
    </row>
    <row r="11" spans="1:23">
      <c r="A11" s="169"/>
      <c r="B11" s="2"/>
      <c r="C11" s="28" t="s">
        <v>55</v>
      </c>
      <c r="D11" s="58">
        <v>478540494892</v>
      </c>
      <c r="E11" s="60">
        <v>126269169791</v>
      </c>
      <c r="F11" s="60">
        <v>130461107296</v>
      </c>
      <c r="G11" s="60">
        <v>135991337491</v>
      </c>
      <c r="H11" s="76">
        <v>140128805849</v>
      </c>
      <c r="I11" s="58">
        <v>532850420427</v>
      </c>
      <c r="J11" s="60">
        <v>137228220919</v>
      </c>
      <c r="K11" s="60">
        <v>144613136808</v>
      </c>
      <c r="L11" s="60">
        <v>151461964093</v>
      </c>
      <c r="M11" s="76">
        <f t="shared" si="5"/>
        <v>153288510279</v>
      </c>
      <c r="N11" s="58">
        <v>586591832099</v>
      </c>
      <c r="O11" s="60">
        <v>150741989068</v>
      </c>
      <c r="P11" s="60">
        <v>151044601332</v>
      </c>
      <c r="Q11" s="60">
        <v>155741816133</v>
      </c>
      <c r="R11" s="58">
        <f t="shared" si="4"/>
        <v>457528406533</v>
      </c>
      <c r="S11" s="266">
        <f t="shared" si="0"/>
        <v>4697214801</v>
      </c>
      <c r="T11" s="301">
        <f t="shared" si="1"/>
        <v>3.1098197218418999E-2</v>
      </c>
      <c r="U11" s="266">
        <f t="shared" si="2"/>
        <v>4279852040</v>
      </c>
      <c r="V11" s="301">
        <f t="shared" si="3"/>
        <v>2.8256942696003318E-2</v>
      </c>
    </row>
    <row r="12" spans="1:23">
      <c r="A12" s="169"/>
      <c r="B12" s="2"/>
      <c r="C12" s="28" t="s">
        <v>56</v>
      </c>
      <c r="D12" s="58">
        <v>126911230970</v>
      </c>
      <c r="E12" s="60">
        <v>43766579711</v>
      </c>
      <c r="F12" s="60">
        <v>50845009736</v>
      </c>
      <c r="G12" s="60">
        <v>60482440568</v>
      </c>
      <c r="H12" s="76">
        <v>63312806104</v>
      </c>
      <c r="I12" s="58">
        <v>218406836119</v>
      </c>
      <c r="J12" s="60">
        <v>74646763393</v>
      </c>
      <c r="K12" s="60">
        <v>81512479332</v>
      </c>
      <c r="L12" s="60">
        <v>91912643452</v>
      </c>
      <c r="M12" s="76">
        <f t="shared" si="5"/>
        <v>49176830756</v>
      </c>
      <c r="N12" s="58">
        <v>297248716933</v>
      </c>
      <c r="O12" s="60">
        <v>97023524247</v>
      </c>
      <c r="P12" s="60">
        <v>118974763149</v>
      </c>
      <c r="Q12" s="60">
        <v>148402687779</v>
      </c>
      <c r="R12" s="58">
        <f t="shared" si="4"/>
        <v>364400975175</v>
      </c>
      <c r="S12" s="266">
        <f t="shared" si="0"/>
        <v>29427924630</v>
      </c>
      <c r="T12" s="301">
        <f t="shared" si="1"/>
        <v>0.24734594002213273</v>
      </c>
      <c r="U12" s="266">
        <f t="shared" si="2"/>
        <v>56490044327</v>
      </c>
      <c r="V12" s="301">
        <f t="shared" si="3"/>
        <v>0.61460580618052929</v>
      </c>
    </row>
    <row r="13" spans="1:23">
      <c r="A13" s="169"/>
      <c r="B13" s="2"/>
      <c r="C13" s="28" t="s">
        <v>57</v>
      </c>
      <c r="D13" s="58">
        <v>200131057192</v>
      </c>
      <c r="E13" s="60">
        <v>47514170563</v>
      </c>
      <c r="F13" s="60">
        <v>44931866482</v>
      </c>
      <c r="G13" s="60">
        <v>50412070063</v>
      </c>
      <c r="H13" s="76">
        <v>66602472432</v>
      </c>
      <c r="I13" s="58">
        <v>209460579540</v>
      </c>
      <c r="J13" s="60">
        <v>87290838713</v>
      </c>
      <c r="K13" s="60">
        <v>81666115165</v>
      </c>
      <c r="L13" s="60">
        <v>90075440042</v>
      </c>
      <c r="M13" s="76">
        <f t="shared" si="5"/>
        <v>95111139351</v>
      </c>
      <c r="N13" s="58">
        <v>354143533271</v>
      </c>
      <c r="O13" s="60">
        <v>81945802349</v>
      </c>
      <c r="P13" s="60">
        <v>82682669038</v>
      </c>
      <c r="Q13" s="60">
        <v>91538430175</v>
      </c>
      <c r="R13" s="58">
        <f t="shared" si="4"/>
        <v>256166901562</v>
      </c>
      <c r="S13" s="266">
        <f t="shared" si="0"/>
        <v>8855761137</v>
      </c>
      <c r="T13" s="301">
        <f t="shared" si="1"/>
        <v>0.10710540963463577</v>
      </c>
      <c r="U13" s="266">
        <f t="shared" si="2"/>
        <v>1462990133</v>
      </c>
      <c r="V13" s="301">
        <f t="shared" si="3"/>
        <v>1.624183165042381E-2</v>
      </c>
    </row>
    <row r="14" spans="1:23">
      <c r="A14" s="169"/>
      <c r="B14" s="57"/>
      <c r="C14" s="65"/>
      <c r="D14" s="58"/>
      <c r="E14" s="60"/>
      <c r="F14" s="60"/>
      <c r="G14" s="60"/>
      <c r="H14" s="76"/>
      <c r="I14" s="58"/>
      <c r="J14" s="60"/>
      <c r="K14" s="60"/>
      <c r="L14" s="61"/>
      <c r="M14" s="60"/>
      <c r="N14" s="58"/>
      <c r="O14" s="60"/>
      <c r="P14" s="60"/>
      <c r="Q14" s="60"/>
      <c r="R14" s="58"/>
      <c r="S14" s="225"/>
      <c r="T14" s="302"/>
      <c r="U14" s="225"/>
      <c r="V14" s="302"/>
    </row>
    <row r="15" spans="1:23">
      <c r="A15" s="171"/>
      <c r="B15" s="65"/>
      <c r="C15" s="65" t="s">
        <v>2</v>
      </c>
      <c r="D15" s="101">
        <v>1806946951495</v>
      </c>
      <c r="E15" s="66">
        <v>545019587245</v>
      </c>
      <c r="F15" s="66">
        <v>561343320164</v>
      </c>
      <c r="G15" s="66">
        <v>568629044665</v>
      </c>
      <c r="H15" s="66">
        <v>669051598596</v>
      </c>
      <c r="I15" s="101">
        <v>2344043550670</v>
      </c>
      <c r="J15" s="66">
        <v>678649032748</v>
      </c>
      <c r="K15" s="66">
        <v>692576702425</v>
      </c>
      <c r="L15" s="66">
        <v>724092649483</v>
      </c>
      <c r="M15" s="66">
        <f t="shared" si="5"/>
        <v>768006758068</v>
      </c>
      <c r="N15" s="101">
        <v>2863325142724</v>
      </c>
      <c r="O15" s="66">
        <v>780166311238</v>
      </c>
      <c r="P15" s="66">
        <v>855081865334</v>
      </c>
      <c r="Q15" s="66">
        <v>980221855321</v>
      </c>
      <c r="R15" s="101">
        <f t="shared" si="4"/>
        <v>2615470031893</v>
      </c>
      <c r="S15" s="224">
        <f t="shared" ref="S15:S21" si="6">Q15-P15</f>
        <v>125139989987</v>
      </c>
      <c r="T15" s="300">
        <f t="shared" ref="T15:T21" si="7">+IF(P15&lt;0,-(Q15/P15-1),(Q15/P15-1))</f>
        <v>0.14634854867155855</v>
      </c>
      <c r="U15" s="224">
        <f t="shared" ref="U15:U21" si="8">Q15-L15</f>
        <v>256129205838</v>
      </c>
      <c r="V15" s="300">
        <f t="shared" ref="V15:V21" si="9">+IF(L15&lt;0,-(Q15/L15-1),(Q15/L15-1))</f>
        <v>0.35372435560680726</v>
      </c>
    </row>
    <row r="16" spans="1:23">
      <c r="A16" s="169"/>
      <c r="B16" s="57"/>
      <c r="C16" s="28" t="s">
        <v>193</v>
      </c>
      <c r="D16" s="58">
        <v>420261864470</v>
      </c>
      <c r="E16" s="60">
        <v>127258442143</v>
      </c>
      <c r="F16" s="60">
        <v>125921327027</v>
      </c>
      <c r="G16" s="60">
        <v>130348982189</v>
      </c>
      <c r="H16" s="76">
        <v>158323189761</v>
      </c>
      <c r="I16" s="58">
        <v>541851941120</v>
      </c>
      <c r="J16" s="60">
        <v>160127451079</v>
      </c>
      <c r="K16" s="60">
        <v>159044482703</v>
      </c>
      <c r="L16" s="60">
        <v>177400563264</v>
      </c>
      <c r="M16" s="76">
        <f t="shared" si="5"/>
        <v>204970260151</v>
      </c>
      <c r="N16" s="58">
        <v>701542757197</v>
      </c>
      <c r="O16" s="60">
        <v>198669729289</v>
      </c>
      <c r="P16" s="60">
        <v>216525836850</v>
      </c>
      <c r="Q16" s="60">
        <v>239291023294</v>
      </c>
      <c r="R16" s="58">
        <f t="shared" si="4"/>
        <v>654486589433</v>
      </c>
      <c r="S16" s="266">
        <f t="shared" si="6"/>
        <v>22765186444</v>
      </c>
      <c r="T16" s="301">
        <f t="shared" si="7"/>
        <v>0.10513842955273178</v>
      </c>
      <c r="U16" s="266">
        <f t="shared" si="8"/>
        <v>61890460030</v>
      </c>
      <c r="V16" s="301">
        <f t="shared" si="9"/>
        <v>0.3488740897507594</v>
      </c>
    </row>
    <row r="17" spans="1:22">
      <c r="A17" s="169"/>
      <c r="B17" s="57"/>
      <c r="C17" s="28" t="s">
        <v>194</v>
      </c>
      <c r="D17" s="58">
        <v>843660659983</v>
      </c>
      <c r="E17" s="60">
        <v>250719983635</v>
      </c>
      <c r="F17" s="60">
        <v>260802390346</v>
      </c>
      <c r="G17" s="60">
        <v>261099470522</v>
      </c>
      <c r="H17" s="76">
        <v>306866715673</v>
      </c>
      <c r="I17" s="58">
        <v>1079488560176</v>
      </c>
      <c r="J17" s="60">
        <v>330643530025</v>
      </c>
      <c r="K17" s="60">
        <v>341882862238</v>
      </c>
      <c r="L17" s="60">
        <v>355005254351</v>
      </c>
      <c r="M17" s="76">
        <f t="shared" si="5"/>
        <v>340438220471</v>
      </c>
      <c r="N17" s="58">
        <v>1367969867085</v>
      </c>
      <c r="O17" s="60">
        <v>381664303515</v>
      </c>
      <c r="P17" s="60">
        <v>409484256239</v>
      </c>
      <c r="Q17" s="60">
        <v>463745363128</v>
      </c>
      <c r="R17" s="58">
        <f t="shared" si="4"/>
        <v>1254893922882</v>
      </c>
      <c r="S17" s="266">
        <f t="shared" si="6"/>
        <v>54261106889</v>
      </c>
      <c r="T17" s="301">
        <f t="shared" si="7"/>
        <v>0.13251085008096108</v>
      </c>
      <c r="U17" s="266">
        <f t="shared" si="8"/>
        <v>108740108777</v>
      </c>
      <c r="V17" s="301">
        <f t="shared" si="9"/>
        <v>0.30630563194280702</v>
      </c>
    </row>
    <row r="18" spans="1:22">
      <c r="A18" s="169"/>
      <c r="B18" s="57"/>
      <c r="C18" s="28" t="s">
        <v>195</v>
      </c>
      <c r="D18" s="58">
        <v>227603839359</v>
      </c>
      <c r="E18" s="60">
        <v>68112058037</v>
      </c>
      <c r="F18" s="60">
        <v>73743452388</v>
      </c>
      <c r="G18" s="60">
        <v>84719175938</v>
      </c>
      <c r="H18" s="76">
        <v>87804376518</v>
      </c>
      <c r="I18" s="58">
        <v>314379062881</v>
      </c>
      <c r="J18" s="60">
        <v>89930425018</v>
      </c>
      <c r="K18" s="60">
        <v>84424069524</v>
      </c>
      <c r="L18" s="60">
        <v>79145435698</v>
      </c>
      <c r="M18" s="76">
        <f t="shared" si="5"/>
        <v>106616999685</v>
      </c>
      <c r="N18" s="58">
        <v>360116929925</v>
      </c>
      <c r="O18" s="60">
        <v>92088292607</v>
      </c>
      <c r="P18" s="60">
        <v>106611282064</v>
      </c>
      <c r="Q18" s="60">
        <v>113867472808</v>
      </c>
      <c r="R18" s="58">
        <f t="shared" si="4"/>
        <v>312567047479</v>
      </c>
      <c r="S18" s="266">
        <f t="shared" si="6"/>
        <v>7256190744</v>
      </c>
      <c r="T18" s="301">
        <f t="shared" si="7"/>
        <v>6.806212816804913E-2</v>
      </c>
      <c r="U18" s="266">
        <f t="shared" si="8"/>
        <v>34722037110</v>
      </c>
      <c r="V18" s="301">
        <f t="shared" si="9"/>
        <v>0.43871180698898371</v>
      </c>
    </row>
    <row r="19" spans="1:22">
      <c r="A19" s="169"/>
      <c r="B19" s="57"/>
      <c r="C19" s="28" t="s">
        <v>196</v>
      </c>
      <c r="D19" s="58">
        <v>118240379909</v>
      </c>
      <c r="E19" s="60">
        <v>48324336289</v>
      </c>
      <c r="F19" s="60">
        <v>46061656013</v>
      </c>
      <c r="G19" s="60">
        <v>37187127180</v>
      </c>
      <c r="H19" s="76">
        <v>55740769476</v>
      </c>
      <c r="I19" s="58">
        <v>187313888958</v>
      </c>
      <c r="J19" s="60">
        <v>32946652578</v>
      </c>
      <c r="K19" s="60">
        <v>39936909254</v>
      </c>
      <c r="L19" s="60">
        <v>36839538225</v>
      </c>
      <c r="M19" s="76">
        <f t="shared" si="5"/>
        <v>41526145391</v>
      </c>
      <c r="N19" s="58">
        <v>151249245448</v>
      </c>
      <c r="O19" s="60">
        <v>29931768893</v>
      </c>
      <c r="P19" s="60">
        <v>38545220661</v>
      </c>
      <c r="Q19" s="60">
        <v>76257358953</v>
      </c>
      <c r="R19" s="58">
        <f t="shared" si="4"/>
        <v>144734348507</v>
      </c>
      <c r="S19" s="266">
        <f t="shared" si="6"/>
        <v>37712138292</v>
      </c>
      <c r="T19" s="301">
        <f t="shared" si="7"/>
        <v>0.97838688286864817</v>
      </c>
      <c r="U19" s="266">
        <f t="shared" si="8"/>
        <v>39417820728</v>
      </c>
      <c r="V19" s="301">
        <f t="shared" si="9"/>
        <v>1.0699868301077218</v>
      </c>
    </row>
    <row r="20" spans="1:22">
      <c r="A20" s="169"/>
      <c r="B20" s="57"/>
      <c r="C20" s="28" t="s">
        <v>240</v>
      </c>
      <c r="D20" s="58">
        <v>130971713135</v>
      </c>
      <c r="E20" s="60">
        <v>31445396302</v>
      </c>
      <c r="F20" s="60">
        <v>33942990451</v>
      </c>
      <c r="G20" s="60">
        <v>34531932692</v>
      </c>
      <c r="H20" s="76">
        <v>38192917326</v>
      </c>
      <c r="I20" s="58">
        <v>138113236771</v>
      </c>
      <c r="J20" s="60">
        <v>50142114802</v>
      </c>
      <c r="K20" s="60">
        <v>53360089460</v>
      </c>
      <c r="L20" s="60">
        <v>60746438601</v>
      </c>
      <c r="M20" s="76">
        <f t="shared" si="5"/>
        <v>56365938132</v>
      </c>
      <c r="N20" s="58">
        <v>220614580995</v>
      </c>
      <c r="O20" s="60">
        <v>58710928331</v>
      </c>
      <c r="P20" s="60">
        <v>61620587238</v>
      </c>
      <c r="Q20" s="60">
        <v>66781154403</v>
      </c>
      <c r="R20" s="58">
        <f t="shared" si="4"/>
        <v>187112669972</v>
      </c>
      <c r="S20" s="266">
        <f t="shared" si="6"/>
        <v>5160567165</v>
      </c>
      <c r="T20" s="301">
        <f t="shared" si="7"/>
        <v>8.3747451887598912E-2</v>
      </c>
      <c r="U20" s="266">
        <f t="shared" si="8"/>
        <v>6034715802</v>
      </c>
      <c r="V20" s="301">
        <f t="shared" si="9"/>
        <v>9.9342709481912816E-2</v>
      </c>
    </row>
    <row r="21" spans="1:22">
      <c r="A21" s="169"/>
      <c r="B21" s="57"/>
      <c r="C21" s="28" t="s">
        <v>197</v>
      </c>
      <c r="D21" s="58">
        <v>66208494639</v>
      </c>
      <c r="E21" s="60">
        <v>19159370839</v>
      </c>
      <c r="F21" s="60">
        <v>20871503939</v>
      </c>
      <c r="G21" s="60">
        <v>20742356144</v>
      </c>
      <c r="H21" s="76">
        <v>22123629842</v>
      </c>
      <c r="I21" s="58">
        <v>82896860764</v>
      </c>
      <c r="J21" s="60">
        <v>14858859246</v>
      </c>
      <c r="K21" s="60">
        <v>13928289246</v>
      </c>
      <c r="L21" s="60">
        <v>14955419344</v>
      </c>
      <c r="M21" s="76">
        <f t="shared" si="5"/>
        <v>18089194238</v>
      </c>
      <c r="N21" s="58">
        <v>61831762074</v>
      </c>
      <c r="O21" s="60">
        <v>19101288603</v>
      </c>
      <c r="P21" s="60">
        <v>22294682282</v>
      </c>
      <c r="Q21" s="60">
        <v>20279482735</v>
      </c>
      <c r="R21" s="58">
        <f t="shared" si="4"/>
        <v>61675453620</v>
      </c>
      <c r="S21" s="266">
        <f t="shared" si="6"/>
        <v>-2015199547</v>
      </c>
      <c r="T21" s="301">
        <f t="shared" si="7"/>
        <v>-9.0389247153659036E-2</v>
      </c>
      <c r="U21" s="266">
        <f t="shared" si="8"/>
        <v>5324063391</v>
      </c>
      <c r="V21" s="301">
        <f t="shared" si="9"/>
        <v>0.35599559387386703</v>
      </c>
    </row>
    <row r="22" spans="1:22">
      <c r="A22" s="180"/>
      <c r="B22" s="181"/>
      <c r="C22" s="181"/>
      <c r="D22" s="58"/>
      <c r="E22" s="60"/>
      <c r="F22" s="60"/>
      <c r="G22" s="60"/>
      <c r="H22" s="76"/>
      <c r="I22" s="58"/>
      <c r="J22" s="60"/>
      <c r="K22" s="60"/>
      <c r="L22" s="61"/>
      <c r="M22" s="60"/>
      <c r="N22" s="58"/>
      <c r="O22" s="60"/>
      <c r="P22" s="60"/>
      <c r="Q22" s="60"/>
      <c r="R22" s="58"/>
      <c r="S22" s="225"/>
      <c r="T22" s="302"/>
      <c r="U22" s="225"/>
      <c r="V22" s="302"/>
    </row>
    <row r="23" spans="1:22">
      <c r="A23" s="182"/>
      <c r="B23" s="176" t="s">
        <v>3</v>
      </c>
      <c r="C23" s="183"/>
      <c r="D23" s="63">
        <v>165379527605</v>
      </c>
      <c r="E23" s="177">
        <v>10401711701</v>
      </c>
      <c r="F23" s="177">
        <v>27590056496</v>
      </c>
      <c r="G23" s="177">
        <v>30664121186</v>
      </c>
      <c r="H23" s="177">
        <v>4293000544</v>
      </c>
      <c r="I23" s="63">
        <v>72948889927</v>
      </c>
      <c r="J23" s="237">
        <v>27663385460</v>
      </c>
      <c r="K23" s="237">
        <v>40458579225</v>
      </c>
      <c r="L23" s="237">
        <v>59082342087</v>
      </c>
      <c r="M23" s="177">
        <f>N23-J23-K23-L23</f>
        <v>79581915014</v>
      </c>
      <c r="N23" s="63">
        <v>206786221786</v>
      </c>
      <c r="O23" s="177">
        <v>88210720374</v>
      </c>
      <c r="P23" s="177">
        <v>97771189468</v>
      </c>
      <c r="Q23" s="177">
        <v>120214821162</v>
      </c>
      <c r="R23" s="63">
        <f t="shared" si="4"/>
        <v>306196731004</v>
      </c>
      <c r="S23" s="223">
        <f>Q23-P23</f>
        <v>22443631694</v>
      </c>
      <c r="T23" s="299">
        <f>+IF(P23&lt;0,-(Q23/P23-1),(Q23/P23-1))</f>
        <v>0.22955260968105207</v>
      </c>
      <c r="U23" s="223">
        <f>Q23-L23</f>
        <v>61132479075</v>
      </c>
      <c r="V23" s="299">
        <f>+IF(L23&lt;0,-(Q23/L23-1),(Q23/L23-1))</f>
        <v>1.0346996567092943</v>
      </c>
    </row>
    <row r="24" spans="1:22">
      <c r="A24" s="184"/>
      <c r="B24" s="67"/>
      <c r="C24" s="68" t="s">
        <v>4</v>
      </c>
      <c r="D24" s="85">
        <v>8.3849975831823229E-2</v>
      </c>
      <c r="E24" s="69">
        <v>1.872760681079191E-2</v>
      </c>
      <c r="F24" s="69">
        <v>4.684750022569726E-2</v>
      </c>
      <c r="G24" s="69">
        <v>5.1167146454034328E-2</v>
      </c>
      <c r="H24" s="69">
        <v>6.3756367088754371E-3</v>
      </c>
      <c r="I24" s="84">
        <v>3.0181678974958458E-2</v>
      </c>
      <c r="J24" s="69">
        <v>3.9165933865619063E-2</v>
      </c>
      <c r="K24" s="69">
        <v>5.5193222260640967E-2</v>
      </c>
      <c r="L24" s="69">
        <v>7.543951571865179E-2</v>
      </c>
      <c r="M24" s="69">
        <f>M23/M4</f>
        <v>9.3892140776993191E-2</v>
      </c>
      <c r="N24" s="84">
        <v>6.7354632205338189E-2</v>
      </c>
      <c r="O24" s="69">
        <f>O23/O4</f>
        <v>0.10158113027270103</v>
      </c>
      <c r="P24" s="69">
        <f>P23/P4</f>
        <v>0.10260888494324716</v>
      </c>
      <c r="Q24" s="69">
        <f>Q23/Q4</f>
        <v>0.10924283398678336</v>
      </c>
      <c r="R24" s="84">
        <f>R23/R4</f>
        <v>0.10480207219128181</v>
      </c>
      <c r="S24" s="236">
        <f>Q24-P24</f>
        <v>6.6339490435362025E-3</v>
      </c>
      <c r="T24" s="303" t="s">
        <v>259</v>
      </c>
      <c r="U24" s="258">
        <f>Q24-L24</f>
        <v>3.3803318268131571E-2</v>
      </c>
      <c r="V24" s="303" t="s">
        <v>213</v>
      </c>
    </row>
    <row r="25" spans="1:22">
      <c r="A25" s="169"/>
      <c r="B25" s="57"/>
      <c r="C25" s="57"/>
      <c r="D25" s="58"/>
      <c r="E25" s="60"/>
      <c r="F25" s="60"/>
      <c r="G25" s="60"/>
      <c r="H25" s="76"/>
      <c r="I25" s="58"/>
      <c r="J25" s="60"/>
      <c r="K25" s="60"/>
      <c r="L25" s="61"/>
      <c r="M25" s="61"/>
      <c r="N25" s="58"/>
      <c r="O25" s="61"/>
      <c r="P25" s="61"/>
      <c r="Q25" s="61"/>
      <c r="R25" s="58"/>
      <c r="S25" s="225"/>
      <c r="T25" s="302"/>
      <c r="U25" s="225"/>
      <c r="V25" s="302"/>
    </row>
    <row r="26" spans="1:22">
      <c r="A26" s="171"/>
      <c r="B26" s="170"/>
      <c r="C26" s="65" t="s">
        <v>5</v>
      </c>
      <c r="D26" s="101">
        <v>36246784562</v>
      </c>
      <c r="E26" s="66">
        <v>12858360360</v>
      </c>
      <c r="F26" s="66">
        <v>12504327152</v>
      </c>
      <c r="G26" s="66">
        <v>27492180672</v>
      </c>
      <c r="H26" s="66">
        <v>21675830582</v>
      </c>
      <c r="I26" s="101">
        <v>74530698766</v>
      </c>
      <c r="J26" s="66">
        <v>8836585329</v>
      </c>
      <c r="K26" s="66">
        <v>13462816397</v>
      </c>
      <c r="L26" s="66">
        <v>30069993657</v>
      </c>
      <c r="M26" s="66">
        <f t="shared" ref="M26:M36" si="10">N26-J26-K26-L26</f>
        <v>21385294935</v>
      </c>
      <c r="N26" s="101">
        <v>73754690318</v>
      </c>
      <c r="O26" s="66">
        <v>21746914533</v>
      </c>
      <c r="P26" s="66">
        <v>100713495291</v>
      </c>
      <c r="Q26" s="66">
        <v>47984244079</v>
      </c>
      <c r="R26" s="101">
        <f t="shared" si="4"/>
        <v>170444653903</v>
      </c>
      <c r="S26" s="224">
        <f>Q26-P26</f>
        <v>-52729251212</v>
      </c>
      <c r="T26" s="300">
        <f>+IF(P26&lt;0,-(Q26/P26-1),(Q26/P26-1))</f>
        <v>-0.52355695787982459</v>
      </c>
      <c r="U26" s="224">
        <f>Q26-L26</f>
        <v>17914250422</v>
      </c>
      <c r="V26" s="300">
        <f>+IF(L26&lt;0,-(Q26/L26-1),(Q26/L26-1))</f>
        <v>0.5957517193499553</v>
      </c>
    </row>
    <row r="27" spans="1:22">
      <c r="A27" s="171"/>
      <c r="B27" s="170"/>
      <c r="C27" s="65" t="s">
        <v>6</v>
      </c>
      <c r="D27" s="101">
        <v>90567966498</v>
      </c>
      <c r="E27" s="66">
        <v>14205293044</v>
      </c>
      <c r="F27" s="66">
        <v>13414778690</v>
      </c>
      <c r="G27" s="66">
        <v>24616033781</v>
      </c>
      <c r="H27" s="66">
        <v>33535673814</v>
      </c>
      <c r="I27" s="101">
        <v>85771779329</v>
      </c>
      <c r="J27" s="66">
        <v>16048161232</v>
      </c>
      <c r="K27" s="66">
        <v>10955287139</v>
      </c>
      <c r="L27" s="66">
        <v>12193441855</v>
      </c>
      <c r="M27" s="66">
        <f t="shared" si="10"/>
        <v>482215507374</v>
      </c>
      <c r="N27" s="101">
        <v>521412397600</v>
      </c>
      <c r="O27" s="66">
        <v>9540789455</v>
      </c>
      <c r="P27" s="66">
        <v>14581955542</v>
      </c>
      <c r="Q27" s="66">
        <v>17642200567</v>
      </c>
      <c r="R27" s="101">
        <f t="shared" si="4"/>
        <v>41764945564</v>
      </c>
      <c r="S27" s="224">
        <f>Q27-P27</f>
        <v>3060245025</v>
      </c>
      <c r="T27" s="300">
        <f>+IF(P27&lt;0,-(Q27/P27-1),(Q27/P27-1))</f>
        <v>0.20986520060259828</v>
      </c>
      <c r="U27" s="224">
        <f>Q27-L27</f>
        <v>5448758712</v>
      </c>
      <c r="V27" s="300">
        <f>+IF(L27&lt;0,-(Q27/L27-1),(Q27/L27-1))</f>
        <v>0.44685977731264614</v>
      </c>
    </row>
    <row r="28" spans="1:22">
      <c r="A28" s="171"/>
      <c r="B28" s="170"/>
      <c r="C28" s="65" t="s">
        <v>7</v>
      </c>
      <c r="D28" s="101">
        <v>78946721408</v>
      </c>
      <c r="E28" s="66">
        <v>14559191233</v>
      </c>
      <c r="F28" s="66">
        <v>35388243467</v>
      </c>
      <c r="G28" s="66">
        <v>18428541808</v>
      </c>
      <c r="H28" s="66">
        <v>44076992574</v>
      </c>
      <c r="I28" s="101">
        <v>112452969082</v>
      </c>
      <c r="J28" s="66">
        <v>22800902621</v>
      </c>
      <c r="K28" s="66">
        <v>13318753002</v>
      </c>
      <c r="L28" s="66">
        <v>30090758170</v>
      </c>
      <c r="M28" s="66">
        <f t="shared" si="10"/>
        <v>4175545721</v>
      </c>
      <c r="N28" s="101">
        <v>70385959514</v>
      </c>
      <c r="O28" s="66">
        <v>36846594424</v>
      </c>
      <c r="P28" s="66">
        <v>21323809810</v>
      </c>
      <c r="Q28" s="66">
        <v>29210368551</v>
      </c>
      <c r="R28" s="101">
        <f t="shared" si="4"/>
        <v>87380772785</v>
      </c>
      <c r="S28" s="224">
        <f>Q28-P28</f>
        <v>7886558741</v>
      </c>
      <c r="T28" s="300">
        <f>+IF(P28&lt;0,-(Q28/P28-1),(Q28/P28-1))</f>
        <v>0.36984754653465002</v>
      </c>
      <c r="U28" s="224">
        <f>Q28-L28</f>
        <v>-880389619</v>
      </c>
      <c r="V28" s="300">
        <f>+IF(L28&lt;0,-(Q28/L28-1),(Q28/L28-1))</f>
        <v>-2.9257807796871482E-2</v>
      </c>
    </row>
    <row r="29" spans="1:22">
      <c r="A29" s="171"/>
      <c r="B29" s="170"/>
      <c r="C29" s="102" t="s">
        <v>8</v>
      </c>
      <c r="D29" s="101">
        <v>45743621319</v>
      </c>
      <c r="E29" s="66">
        <v>8584712600</v>
      </c>
      <c r="F29" s="66">
        <v>7140193437</v>
      </c>
      <c r="G29" s="66">
        <v>6499796474</v>
      </c>
      <c r="H29" s="66">
        <v>27918061997</v>
      </c>
      <c r="I29" s="101">
        <v>50142764508</v>
      </c>
      <c r="J29" s="66">
        <v>5728989800</v>
      </c>
      <c r="K29" s="66">
        <v>13769555564</v>
      </c>
      <c r="L29" s="66">
        <v>9359295013</v>
      </c>
      <c r="M29" s="66">
        <f t="shared" si="10"/>
        <v>15142316329</v>
      </c>
      <c r="N29" s="101">
        <v>44000156706</v>
      </c>
      <c r="O29" s="66">
        <v>15945056040</v>
      </c>
      <c r="P29" s="66">
        <v>1986628601</v>
      </c>
      <c r="Q29" s="66">
        <v>4006581359</v>
      </c>
      <c r="R29" s="101">
        <f t="shared" si="4"/>
        <v>21938266000</v>
      </c>
      <c r="S29" s="224">
        <f>Q29-P29</f>
        <v>2019952758</v>
      </c>
      <c r="T29" s="300">
        <f>+IF(P29&lt;0,-(Q29/P29-1),(Q29/P29-1))</f>
        <v>1.0167742259339394</v>
      </c>
      <c r="U29" s="224">
        <f>Q29-L29</f>
        <v>-5352713654</v>
      </c>
      <c r="V29" s="300">
        <f>+IF(L29&lt;0,-(Q29/L29-1),(Q29/L29-1))</f>
        <v>-0.5719141929563194</v>
      </c>
    </row>
    <row r="30" spans="1:22">
      <c r="A30" s="169"/>
      <c r="B30" s="170"/>
      <c r="C30" s="70"/>
      <c r="D30" s="58"/>
      <c r="E30" s="60"/>
      <c r="F30" s="60"/>
      <c r="G30" s="60"/>
      <c r="H30" s="76"/>
      <c r="I30" s="58"/>
      <c r="J30" s="60"/>
      <c r="K30" s="60"/>
      <c r="L30" s="61"/>
      <c r="M30" s="60"/>
      <c r="N30" s="58"/>
      <c r="O30" s="60"/>
      <c r="P30" s="60"/>
      <c r="Q30" s="60"/>
      <c r="R30" s="58"/>
      <c r="S30" s="225"/>
      <c r="T30" s="302"/>
      <c r="U30" s="225"/>
      <c r="V30" s="302"/>
    </row>
    <row r="31" spans="1:22">
      <c r="A31" s="171"/>
      <c r="B31" s="170"/>
      <c r="C31" s="102" t="s">
        <v>202</v>
      </c>
      <c r="D31" s="101">
        <v>9036279642</v>
      </c>
      <c r="E31" s="66">
        <v>22151350691</v>
      </c>
      <c r="F31" s="66">
        <v>2093230328</v>
      </c>
      <c r="G31" s="66">
        <v>2768743364</v>
      </c>
      <c r="H31" s="66">
        <v>-20361475582</v>
      </c>
      <c r="I31" s="101">
        <v>6651848801</v>
      </c>
      <c r="J31" s="66">
        <v>2988052588</v>
      </c>
      <c r="K31" s="66">
        <v>11051780494</v>
      </c>
      <c r="L31" s="66">
        <v>-8843658289</v>
      </c>
      <c r="M31" s="66">
        <f t="shared" si="10"/>
        <v>-24967397807</v>
      </c>
      <c r="N31" s="101">
        <v>-19771223014</v>
      </c>
      <c r="O31" s="66">
        <v>5280496836</v>
      </c>
      <c r="P31" s="66">
        <v>883353074</v>
      </c>
      <c r="Q31" s="66">
        <v>3831943957</v>
      </c>
      <c r="R31" s="101">
        <f t="shared" si="4"/>
        <v>9995793867</v>
      </c>
      <c r="S31" s="224">
        <f>Q31-P31</f>
        <v>2948590883</v>
      </c>
      <c r="T31" s="300">
        <f>+IF(P31&lt;0,-(Q31/P31-1),(Q31/P31-1))</f>
        <v>3.3379528183993168</v>
      </c>
      <c r="U31" s="224">
        <f>Q31-L31</f>
        <v>12675602246</v>
      </c>
      <c r="V31" s="300" t="s">
        <v>265</v>
      </c>
    </row>
    <row r="32" spans="1:22">
      <c r="A32" s="169"/>
      <c r="B32" s="170"/>
      <c r="C32" s="57"/>
      <c r="D32" s="58"/>
      <c r="E32" s="60"/>
      <c r="F32" s="60"/>
      <c r="G32" s="60"/>
      <c r="H32" s="76"/>
      <c r="I32" s="58"/>
      <c r="J32" s="60"/>
      <c r="K32" s="60"/>
      <c r="L32" s="61"/>
      <c r="M32" s="61"/>
      <c r="N32" s="58"/>
      <c r="O32" s="61"/>
      <c r="P32" s="61"/>
      <c r="Q32" s="61"/>
      <c r="R32" s="58"/>
      <c r="S32" s="225"/>
      <c r="T32" s="302"/>
      <c r="U32" s="225"/>
      <c r="V32" s="302"/>
    </row>
    <row r="33" spans="1:22">
      <c r="A33" s="171"/>
      <c r="B33" s="170"/>
      <c r="C33" s="65" t="s">
        <v>14</v>
      </c>
      <c r="D33" s="101">
        <v>153297725400</v>
      </c>
      <c r="E33" s="66">
        <v>37180608341</v>
      </c>
      <c r="F33" s="66">
        <v>57020885316</v>
      </c>
      <c r="G33" s="66">
        <v>48237756775</v>
      </c>
      <c r="H33" s="66">
        <v>-11769387693</v>
      </c>
      <c r="I33" s="101">
        <v>130669862739</v>
      </c>
      <c r="J33" s="66">
        <v>40511774966</v>
      </c>
      <c r="K33" s="66">
        <v>53567086415</v>
      </c>
      <c r="L33" s="66">
        <v>88846698757</v>
      </c>
      <c r="M33" s="66">
        <f t="shared" si="10"/>
        <v>-417182465840</v>
      </c>
      <c r="N33" s="101">
        <v>-234256905702</v>
      </c>
      <c r="O33" s="66">
        <v>126598880672</v>
      </c>
      <c r="P33" s="66">
        <v>204123263500</v>
      </c>
      <c r="Q33" s="66">
        <v>179592595823</v>
      </c>
      <c r="R33" s="101">
        <f t="shared" si="4"/>
        <v>510314739995</v>
      </c>
      <c r="S33" s="224">
        <f>Q33-P33</f>
        <v>-24530667677</v>
      </c>
      <c r="T33" s="300">
        <f>+IF(P33&lt;0,-(Q33/P33-1),(Q33/P33-1))</f>
        <v>-0.12017575682646287</v>
      </c>
      <c r="U33" s="224">
        <f>Q33-L33</f>
        <v>90745897066</v>
      </c>
      <c r="V33" s="300">
        <f>+IF(L33&lt;0,-(Q33/L33-1),(Q33/L33-1))</f>
        <v>1.0213761269194075</v>
      </c>
    </row>
    <row r="34" spans="1:22">
      <c r="A34" s="171"/>
      <c r="B34" s="170"/>
      <c r="C34" s="65" t="s">
        <v>9</v>
      </c>
      <c r="D34" s="101">
        <v>28203826088</v>
      </c>
      <c r="E34" s="66">
        <v>22531155786</v>
      </c>
      <c r="F34" s="66">
        <v>34526525870</v>
      </c>
      <c r="G34" s="66">
        <v>40853541499</v>
      </c>
      <c r="H34" s="66">
        <v>16869780375</v>
      </c>
      <c r="I34" s="101">
        <v>114781003530</v>
      </c>
      <c r="J34" s="66">
        <v>22948106788</v>
      </c>
      <c r="K34" s="66">
        <v>22574592433</v>
      </c>
      <c r="L34" s="66">
        <v>37392384347</v>
      </c>
      <c r="M34" s="66">
        <f t="shared" si="10"/>
        <v>24752589078</v>
      </c>
      <c r="N34" s="101">
        <v>107667672646</v>
      </c>
      <c r="O34" s="66">
        <v>46699466191</v>
      </c>
      <c r="P34" s="66">
        <v>58900898387</v>
      </c>
      <c r="Q34" s="66">
        <v>35864557293</v>
      </c>
      <c r="R34" s="101">
        <f t="shared" si="4"/>
        <v>141464921871</v>
      </c>
      <c r="S34" s="224">
        <f>Q34-P34</f>
        <v>-23036341094</v>
      </c>
      <c r="T34" s="300">
        <f>+IF(P34&lt;0,-(Q34/P34-1),(Q34/P34-1))</f>
        <v>-0.39110339103222136</v>
      </c>
      <c r="U34" s="224">
        <f>Q34-L34</f>
        <v>-1527827054</v>
      </c>
      <c r="V34" s="300">
        <f>+IF(L34&lt;0,-(Q34/L34-1),(Q34/L34-1))</f>
        <v>-4.085931081104166E-2</v>
      </c>
    </row>
    <row r="35" spans="1:22">
      <c r="A35" s="171"/>
      <c r="B35" s="170"/>
      <c r="C35" s="65" t="s">
        <v>10</v>
      </c>
      <c r="D35" s="101">
        <v>125093899312</v>
      </c>
      <c r="E35" s="66">
        <v>14649452555</v>
      </c>
      <c r="F35" s="66">
        <v>22494359446</v>
      </c>
      <c r="G35" s="66">
        <v>7384215276</v>
      </c>
      <c r="H35" s="66">
        <v>-28639168068</v>
      </c>
      <c r="I35" s="101">
        <v>15888859209</v>
      </c>
      <c r="J35" s="66">
        <v>17563668178</v>
      </c>
      <c r="K35" s="66">
        <v>30992493982</v>
      </c>
      <c r="L35" s="66">
        <v>51454314410</v>
      </c>
      <c r="M35" s="66">
        <f t="shared" si="10"/>
        <v>-441935054918</v>
      </c>
      <c r="N35" s="101">
        <v>-341924578348</v>
      </c>
      <c r="O35" s="66">
        <v>79899414481</v>
      </c>
      <c r="P35" s="66">
        <v>145222365113</v>
      </c>
      <c r="Q35" s="66">
        <v>143728038530</v>
      </c>
      <c r="R35" s="101">
        <f t="shared" si="4"/>
        <v>368849818124</v>
      </c>
      <c r="S35" s="224">
        <f>Q35-P35</f>
        <v>-1494326583</v>
      </c>
      <c r="T35" s="300">
        <f>+IF(P35&lt;0,-(Q35/P35-1),(Q35/P35-1))</f>
        <v>-1.0289920439163991E-2</v>
      </c>
      <c r="U35" s="224">
        <f>Q35-L35</f>
        <v>92273724120</v>
      </c>
      <c r="V35" s="300">
        <f>+IF(L35&lt;0,-(Q35/L35-1),(Q35/L35-1))</f>
        <v>1.793313644891688</v>
      </c>
    </row>
    <row r="36" spans="1:22">
      <c r="A36" s="171"/>
      <c r="B36" s="170"/>
      <c r="C36" s="65" t="s">
        <v>11</v>
      </c>
      <c r="D36" s="101">
        <v>0</v>
      </c>
      <c r="E36" s="66">
        <v>0</v>
      </c>
      <c r="F36" s="66">
        <v>0</v>
      </c>
      <c r="G36" s="66">
        <v>0</v>
      </c>
      <c r="H36" s="66">
        <v>0</v>
      </c>
      <c r="I36" s="101">
        <v>0</v>
      </c>
      <c r="J36" s="66">
        <v>0</v>
      </c>
      <c r="K36" s="66">
        <v>0</v>
      </c>
      <c r="L36" s="66">
        <v>0</v>
      </c>
      <c r="M36" s="66">
        <f t="shared" si="10"/>
        <v>0</v>
      </c>
      <c r="N36" s="101">
        <v>0</v>
      </c>
      <c r="O36" s="66">
        <v>0</v>
      </c>
      <c r="P36" s="66">
        <v>0</v>
      </c>
      <c r="Q36" s="66">
        <v>0</v>
      </c>
      <c r="R36" s="101">
        <v>0</v>
      </c>
      <c r="S36" s="226" t="s">
        <v>151</v>
      </c>
      <c r="T36" s="304" t="s">
        <v>151</v>
      </c>
      <c r="U36" s="226" t="s">
        <v>151</v>
      </c>
      <c r="V36" s="304" t="s">
        <v>151</v>
      </c>
    </row>
    <row r="37" spans="1:22">
      <c r="A37" s="175"/>
      <c r="B37" s="185" t="s">
        <v>12</v>
      </c>
      <c r="C37" s="185"/>
      <c r="D37" s="63">
        <v>125093899312</v>
      </c>
      <c r="E37" s="177">
        <v>14649452555</v>
      </c>
      <c r="F37" s="177">
        <v>22494359446</v>
      </c>
      <c r="G37" s="177">
        <v>7384215276</v>
      </c>
      <c r="H37" s="177">
        <v>-28639168068</v>
      </c>
      <c r="I37" s="63">
        <v>15888859209</v>
      </c>
      <c r="J37" s="237">
        <v>17563668178</v>
      </c>
      <c r="K37" s="237">
        <v>30992493982</v>
      </c>
      <c r="L37" s="237">
        <v>51454314410</v>
      </c>
      <c r="M37" s="177">
        <f>N37-J37-K37-L37</f>
        <v>-441935054918</v>
      </c>
      <c r="N37" s="63">
        <v>-341924578348</v>
      </c>
      <c r="O37" s="177">
        <v>79899414481</v>
      </c>
      <c r="P37" s="177">
        <v>145222365113</v>
      </c>
      <c r="Q37" s="177">
        <v>143728038530</v>
      </c>
      <c r="R37" s="63">
        <f t="shared" si="4"/>
        <v>368849818124</v>
      </c>
      <c r="S37" s="223">
        <f>Q37-P37</f>
        <v>-1494326583</v>
      </c>
      <c r="T37" s="299">
        <f>+IF(P37&lt;0,-(Q37/P37-1),(Q37/P37-1))</f>
        <v>-1.0289920439163991E-2</v>
      </c>
      <c r="U37" s="223">
        <f>Q37-L37</f>
        <v>92273724120</v>
      </c>
      <c r="V37" s="299">
        <f>+IF(L37&lt;0,-(Q37/L37-1),(Q37/L37-1))</f>
        <v>1.793313644891688</v>
      </c>
    </row>
    <row r="38" spans="1:22">
      <c r="A38" s="186"/>
      <c r="B38" s="71"/>
      <c r="C38" s="72" t="s">
        <v>198</v>
      </c>
      <c r="D38" s="59">
        <v>108596686806</v>
      </c>
      <c r="E38" s="187">
        <v>13853777892</v>
      </c>
      <c r="F38" s="187">
        <v>18366382729</v>
      </c>
      <c r="G38" s="187">
        <v>16634868793</v>
      </c>
      <c r="H38" s="188">
        <v>-969478828</v>
      </c>
      <c r="I38" s="59">
        <v>47885550587</v>
      </c>
      <c r="J38" s="238">
        <v>27511788406</v>
      </c>
      <c r="K38" s="238">
        <v>38774840889</v>
      </c>
      <c r="L38" s="238">
        <v>55716823944</v>
      </c>
      <c r="M38" s="239">
        <v>-423006300605</v>
      </c>
      <c r="N38" s="59">
        <v>-301002847366</v>
      </c>
      <c r="O38" s="187">
        <v>77460509665</v>
      </c>
      <c r="P38" s="187">
        <v>139761392780</v>
      </c>
      <c r="Q38" s="187">
        <v>127525813691</v>
      </c>
      <c r="R38" s="59">
        <f t="shared" si="4"/>
        <v>344747716136</v>
      </c>
      <c r="S38" s="240">
        <f>Q38-P38</f>
        <v>-12235579089</v>
      </c>
      <c r="T38" s="305">
        <f>+IF(P38&lt;0,-(Q38/P38-1),(Q38/P38-1))</f>
        <v>-8.7546201748720187E-2</v>
      </c>
      <c r="U38" s="265">
        <f>Q38-L38</f>
        <v>71808989747</v>
      </c>
      <c r="V38" s="305">
        <f>+IF(L38&lt;0,-(Q38/L38-1),(Q38/L38-1))</f>
        <v>1.2888205871026308</v>
      </c>
    </row>
    <row r="39" spans="1:22">
      <c r="A39" s="189"/>
      <c r="B39" s="190"/>
      <c r="C39" s="190" t="s">
        <v>199</v>
      </c>
      <c r="D39" s="59">
        <v>16497212506</v>
      </c>
      <c r="E39" s="187">
        <v>795674663</v>
      </c>
      <c r="F39" s="187">
        <v>4127976717</v>
      </c>
      <c r="G39" s="187">
        <v>-9250653517</v>
      </c>
      <c r="H39" s="188">
        <v>-27669689240</v>
      </c>
      <c r="I39" s="59">
        <v>-31996691377</v>
      </c>
      <c r="J39" s="238">
        <v>-9948120228</v>
      </c>
      <c r="K39" s="238">
        <v>-7782346907</v>
      </c>
      <c r="L39" s="238">
        <v>-4262509534</v>
      </c>
      <c r="M39" s="76">
        <v>-18928754313</v>
      </c>
      <c r="N39" s="59">
        <v>-40921730982</v>
      </c>
      <c r="O39" s="187">
        <v>2438904816</v>
      </c>
      <c r="P39" s="187">
        <v>5460972333</v>
      </c>
      <c r="Q39" s="187">
        <v>16202224839</v>
      </c>
      <c r="R39" s="59">
        <f t="shared" si="4"/>
        <v>24102101988</v>
      </c>
      <c r="S39" s="224">
        <f>Q39-P39</f>
        <v>10741252506</v>
      </c>
      <c r="T39" s="300">
        <f>+IF(P39&lt;0,-(Q39/P39-1),(Q39/P39-1))</f>
        <v>1.9669120901953487</v>
      </c>
      <c r="U39" s="265">
        <f>Q39-L39</f>
        <v>20464734373</v>
      </c>
      <c r="V39" s="300" t="s">
        <v>264</v>
      </c>
    </row>
    <row r="40" spans="1:22">
      <c r="A40" s="175"/>
      <c r="B40" s="176" t="s">
        <v>211</v>
      </c>
      <c r="C40" s="176"/>
      <c r="D40" s="63">
        <v>295197619764</v>
      </c>
      <c r="E40" s="177">
        <v>41847108003</v>
      </c>
      <c r="F40" s="177">
        <v>61533046947</v>
      </c>
      <c r="G40" s="177">
        <v>65196053878</v>
      </c>
      <c r="H40" s="177">
        <v>42485917870</v>
      </c>
      <c r="I40" s="63">
        <v>211062126698</v>
      </c>
      <c r="J40" s="237">
        <v>78112539075</v>
      </c>
      <c r="K40" s="237">
        <v>94190149858</v>
      </c>
      <c r="L40" s="237">
        <v>115809481814</v>
      </c>
      <c r="M40" s="177">
        <v>137477777332</v>
      </c>
      <c r="N40" s="63">
        <v>425589948079</v>
      </c>
      <c r="O40" s="177">
        <v>147764658331</v>
      </c>
      <c r="P40" s="177">
        <v>159126435357</v>
      </c>
      <c r="Q40" s="177">
        <v>185221052428</v>
      </c>
      <c r="R40" s="63">
        <f t="shared" si="4"/>
        <v>492112146116</v>
      </c>
      <c r="S40" s="223">
        <f>Q40-P40</f>
        <v>26094617071</v>
      </c>
      <c r="T40" s="299">
        <f>+IF(P40&lt;0,-(Q40/P40-1),(Q40/P40-1))</f>
        <v>0.16398668777099634</v>
      </c>
      <c r="U40" s="223">
        <f>Q40-L40</f>
        <v>69411570614</v>
      </c>
      <c r="V40" s="299">
        <f>+IF(L40&lt;0,-(Q40/L40-1),(Q40/L40-1))</f>
        <v>0.59935999649390514</v>
      </c>
    </row>
    <row r="41" spans="1:22">
      <c r="A41" s="268" t="s">
        <v>214</v>
      </c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98"/>
      <c r="O41" s="268"/>
      <c r="P41" s="268"/>
      <c r="Q41" s="271"/>
      <c r="R41" s="271"/>
      <c r="S41" s="268"/>
      <c r="T41" s="268"/>
      <c r="U41" s="268"/>
      <c r="V41" s="268"/>
    </row>
  </sheetData>
  <phoneticPr fontId="4" type="noConversion"/>
  <pageMargins left="0.7" right="0.7" top="0.75" bottom="0.75" header="0.3" footer="0.3"/>
  <pageSetup paperSize="9" scale="42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95"/>
  <sheetViews>
    <sheetView showGridLines="0" topLeftCell="C1" zoomScale="55" zoomScaleNormal="55" workbookViewId="0">
      <pane xSplit="5" ySplit="4" topLeftCell="H5" activePane="bottomRight" state="frozen"/>
      <selection activeCell="C1" sqref="C1"/>
      <selection pane="topRight" activeCell="H1" sqref="H1"/>
      <selection pane="bottomLeft" activeCell="C5" sqref="C5"/>
      <selection pane="bottomRight" activeCell="AC12" sqref="AC12"/>
    </sheetView>
  </sheetViews>
  <sheetFormatPr defaultRowHeight="17" outlineLevelCol="1"/>
  <cols>
    <col min="1" max="1" width="1.08203125" customWidth="1"/>
    <col min="2" max="2" width="1.08203125" customWidth="1" outlineLevel="1"/>
    <col min="3" max="3" width="32.4140625" style="9" customWidth="1"/>
    <col min="4" max="7" width="10.1640625" style="9" hidden="1" customWidth="1"/>
    <col min="8" max="8" width="10.1640625" style="9" bestFit="1" customWidth="1"/>
    <col min="9" max="16" width="10.1640625" style="9" customWidth="1"/>
    <col min="17" max="18" width="10.08203125" style="278" customWidth="1"/>
  </cols>
  <sheetData>
    <row r="1" spans="3:20" ht="25.5">
      <c r="C1" s="4" t="s">
        <v>174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73"/>
      <c r="R1" s="273"/>
    </row>
    <row r="2" spans="3:20" ht="16.5" customHeight="1">
      <c r="C2" s="5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274"/>
      <c r="R2" s="274"/>
    </row>
    <row r="3" spans="3:20">
      <c r="C3" s="6" t="s">
        <v>0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275"/>
      <c r="R3" s="275"/>
    </row>
    <row r="4" spans="3:20">
      <c r="C4" s="124" t="s">
        <v>15</v>
      </c>
      <c r="D4" s="7" t="s">
        <v>110</v>
      </c>
      <c r="E4" s="7" t="s">
        <v>111</v>
      </c>
      <c r="F4" s="7" t="s">
        <v>78</v>
      </c>
      <c r="G4" s="7" t="s">
        <v>77</v>
      </c>
      <c r="H4" s="7" t="s">
        <v>79</v>
      </c>
      <c r="I4" s="7" t="s">
        <v>80</v>
      </c>
      <c r="J4" s="7" t="s">
        <v>112</v>
      </c>
      <c r="K4" s="7" t="s">
        <v>76</v>
      </c>
      <c r="L4" s="7" t="s">
        <v>113</v>
      </c>
      <c r="M4" s="7" t="s">
        <v>99</v>
      </c>
      <c r="N4" s="7" t="s">
        <v>168</v>
      </c>
      <c r="O4" s="7" t="s">
        <v>204</v>
      </c>
      <c r="P4" s="7" t="s">
        <v>218</v>
      </c>
      <c r="Q4" s="263" t="s">
        <v>248</v>
      </c>
      <c r="R4" s="263" t="s">
        <v>266</v>
      </c>
    </row>
    <row r="5" spans="3:20">
      <c r="C5" s="125" t="s">
        <v>175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3:20">
      <c r="C6" s="129" t="s">
        <v>256</v>
      </c>
      <c r="D6" s="41">
        <v>1234450095415</v>
      </c>
      <c r="E6" s="41">
        <v>1520074580019</v>
      </c>
      <c r="F6" s="41">
        <v>2143547858199</v>
      </c>
      <c r="G6" s="41">
        <v>1993096161071</v>
      </c>
      <c r="H6" s="41">
        <v>3218752003517</v>
      </c>
      <c r="I6" s="41">
        <v>3005101138213</v>
      </c>
      <c r="J6" s="41">
        <v>2830284551695</v>
      </c>
      <c r="K6" s="41">
        <v>2858950414592</v>
      </c>
      <c r="L6" s="41">
        <v>2772525150223</v>
      </c>
      <c r="M6" s="41">
        <v>2847896327892</v>
      </c>
      <c r="N6" s="41">
        <v>3152626208542</v>
      </c>
      <c r="O6" s="41">
        <v>2829694454045</v>
      </c>
      <c r="P6" s="41">
        <v>3026023695033</v>
      </c>
      <c r="Q6" s="276">
        <v>3273438925574</v>
      </c>
      <c r="R6" s="276">
        <v>4115525728366</v>
      </c>
    </row>
    <row r="7" spans="3:20">
      <c r="C7" s="127" t="s">
        <v>114</v>
      </c>
      <c r="D7" s="42">
        <v>618541289135</v>
      </c>
      <c r="E7" s="42">
        <v>744581646803</v>
      </c>
      <c r="F7" s="42">
        <v>953531502236</v>
      </c>
      <c r="G7" s="42">
        <v>1116793072509</v>
      </c>
      <c r="H7" s="42">
        <v>1797944281682</v>
      </c>
      <c r="I7" s="42">
        <v>1670637794882</v>
      </c>
      <c r="J7" s="42">
        <v>1500841531945</v>
      </c>
      <c r="K7" s="42">
        <v>1247013249518</v>
      </c>
      <c r="L7" s="42">
        <v>1633397303473</v>
      </c>
      <c r="M7" s="42">
        <v>1617254388700</v>
      </c>
      <c r="N7" s="42">
        <v>1788418965563</v>
      </c>
      <c r="O7" s="42">
        <v>1918225198949</v>
      </c>
      <c r="P7" s="42">
        <v>1953557168062</v>
      </c>
      <c r="Q7" s="277">
        <v>1812572517226</v>
      </c>
      <c r="R7" s="277">
        <v>2101723145497</v>
      </c>
    </row>
    <row r="8" spans="3:20">
      <c r="C8" s="127" t="s">
        <v>115</v>
      </c>
      <c r="D8" s="42">
        <v>273175593857</v>
      </c>
      <c r="E8" s="42">
        <v>372167706745</v>
      </c>
      <c r="F8" s="42">
        <v>440407492749</v>
      </c>
      <c r="G8" s="42">
        <v>394151746038</v>
      </c>
      <c r="H8" s="42">
        <v>977562295916</v>
      </c>
      <c r="I8" s="42">
        <v>876752127511</v>
      </c>
      <c r="J8" s="42">
        <v>793593074383</v>
      </c>
      <c r="K8" s="42">
        <v>924215115420</v>
      </c>
      <c r="L8" s="42">
        <v>496451787852</v>
      </c>
      <c r="M8" s="42">
        <v>380158884167</v>
      </c>
      <c r="N8" s="42">
        <v>351351757967</v>
      </c>
      <c r="O8" s="42">
        <v>207766855476</v>
      </c>
      <c r="P8" s="42">
        <v>334795890571</v>
      </c>
      <c r="Q8" s="277">
        <v>476786538633</v>
      </c>
      <c r="R8" s="277">
        <v>585443653206</v>
      </c>
    </row>
    <row r="9" spans="3:20">
      <c r="C9" s="128" t="s">
        <v>191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25780947342</v>
      </c>
      <c r="L9" s="42">
        <v>88689146975</v>
      </c>
      <c r="M9" s="42">
        <v>243222231372</v>
      </c>
      <c r="N9" s="42">
        <v>310928426133</v>
      </c>
      <c r="O9" s="42">
        <v>49512474331</v>
      </c>
      <c r="P9" s="42">
        <v>51669121635</v>
      </c>
      <c r="Q9" s="277">
        <v>283020769409</v>
      </c>
      <c r="R9" s="277">
        <v>556872383967</v>
      </c>
    </row>
    <row r="10" spans="3:20">
      <c r="C10" s="128" t="s">
        <v>124</v>
      </c>
      <c r="D10" s="42">
        <v>0</v>
      </c>
      <c r="E10" s="42">
        <v>0</v>
      </c>
      <c r="F10" s="42">
        <v>0</v>
      </c>
      <c r="G10" s="42">
        <v>0</v>
      </c>
      <c r="H10" s="42">
        <v>123597500</v>
      </c>
      <c r="I10" s="42">
        <v>110567500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277">
        <v>0</v>
      </c>
      <c r="R10" s="277">
        <v>0</v>
      </c>
    </row>
    <row r="11" spans="3:20">
      <c r="C11" s="127" t="s">
        <v>152</v>
      </c>
      <c r="D11" s="43">
        <v>725511800</v>
      </c>
      <c r="E11" s="43">
        <v>137225000</v>
      </c>
      <c r="F11" s="43">
        <v>97180000</v>
      </c>
      <c r="G11" s="43">
        <v>102635000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2">
        <v>0</v>
      </c>
      <c r="P11" s="42">
        <v>0</v>
      </c>
      <c r="Q11" s="277">
        <v>0</v>
      </c>
      <c r="R11" s="277">
        <v>0</v>
      </c>
    </row>
    <row r="12" spans="3:20">
      <c r="C12" s="128" t="s">
        <v>117</v>
      </c>
      <c r="D12" s="42">
        <v>1919153170</v>
      </c>
      <c r="E12" s="42">
        <v>1919153170</v>
      </c>
      <c r="F12" s="42">
        <v>1919153170</v>
      </c>
      <c r="G12" s="42">
        <v>53649942913</v>
      </c>
      <c r="H12" s="42">
        <v>217489977</v>
      </c>
      <c r="I12" s="42">
        <v>217489977</v>
      </c>
      <c r="J12" s="42">
        <v>217489977</v>
      </c>
      <c r="K12" s="42">
        <v>1174289977</v>
      </c>
      <c r="L12" s="42">
        <v>7900732013</v>
      </c>
      <c r="M12" s="42">
        <v>7080865929</v>
      </c>
      <c r="N12" s="42">
        <v>7018465929</v>
      </c>
      <c r="O12" s="42">
        <v>1111591977</v>
      </c>
      <c r="P12" s="42">
        <v>1111591977</v>
      </c>
      <c r="Q12" s="277">
        <v>1111591977</v>
      </c>
      <c r="R12" s="277">
        <v>1111591977</v>
      </c>
    </row>
    <row r="13" spans="3:20">
      <c r="C13" s="128" t="s">
        <v>118</v>
      </c>
      <c r="D13" s="43">
        <v>166003387123</v>
      </c>
      <c r="E13" s="43">
        <v>177099200295</v>
      </c>
      <c r="F13" s="43">
        <v>185940417989</v>
      </c>
      <c r="G13" s="43">
        <v>179237746469</v>
      </c>
      <c r="H13" s="43">
        <v>0</v>
      </c>
      <c r="I13" s="43">
        <v>173920253666</v>
      </c>
      <c r="J13" s="43">
        <v>171764850834</v>
      </c>
      <c r="K13" s="43">
        <v>193669497516</v>
      </c>
      <c r="L13" s="43">
        <v>104408159485</v>
      </c>
      <c r="M13" s="43">
        <v>127483925684</v>
      </c>
      <c r="N13" s="43">
        <v>132832341283</v>
      </c>
      <c r="O13" s="42">
        <v>157220905352</v>
      </c>
      <c r="P13" s="42">
        <v>141946385733</v>
      </c>
      <c r="Q13" s="277">
        <v>146669089181</v>
      </c>
      <c r="R13" s="277">
        <v>187504985778</v>
      </c>
    </row>
    <row r="14" spans="3:20">
      <c r="C14" s="128" t="s">
        <v>119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109718923</v>
      </c>
      <c r="N14" s="42">
        <v>109718923</v>
      </c>
      <c r="O14" s="42">
        <v>25583683</v>
      </c>
      <c r="P14" s="42">
        <v>24927949</v>
      </c>
      <c r="Q14" s="277">
        <v>22102329</v>
      </c>
      <c r="R14" s="277">
        <v>82611928</v>
      </c>
    </row>
    <row r="15" spans="3:20" s="100" customFormat="1">
      <c r="C15" s="130" t="s">
        <v>120</v>
      </c>
      <c r="D15" s="42">
        <v>83871761869</v>
      </c>
      <c r="E15" s="42">
        <v>91827848361</v>
      </c>
      <c r="F15" s="42">
        <v>301295103558</v>
      </c>
      <c r="G15" s="42">
        <v>134342675431</v>
      </c>
      <c r="H15" s="42">
        <v>120945475687</v>
      </c>
      <c r="I15" s="42">
        <v>124694962267</v>
      </c>
      <c r="J15" s="42">
        <v>179848329268</v>
      </c>
      <c r="K15" s="42">
        <v>207655813171</v>
      </c>
      <c r="L15" s="42">
        <v>233342344919</v>
      </c>
      <c r="M15" s="42">
        <v>240958013780</v>
      </c>
      <c r="N15" s="42">
        <v>276749615022</v>
      </c>
      <c r="O15" s="42">
        <v>252460861676</v>
      </c>
      <c r="P15" s="42">
        <v>279269706446</v>
      </c>
      <c r="Q15" s="277">
        <v>258717580822</v>
      </c>
      <c r="R15" s="277">
        <v>318772019747</v>
      </c>
      <c r="S15"/>
      <c r="T15"/>
    </row>
    <row r="16" spans="3:20">
      <c r="C16" s="130" t="s">
        <v>121</v>
      </c>
      <c r="D16" s="42">
        <v>12690922083</v>
      </c>
      <c r="E16" s="42">
        <v>15526026148</v>
      </c>
      <c r="F16" s="42">
        <v>15173041898</v>
      </c>
      <c r="G16" s="42">
        <v>21560063879</v>
      </c>
      <c r="H16" s="42">
        <v>22077925092</v>
      </c>
      <c r="I16" s="42">
        <v>32362814851</v>
      </c>
      <c r="J16" s="42">
        <v>36609095331</v>
      </c>
      <c r="K16" s="42">
        <v>35836145752</v>
      </c>
      <c r="L16" s="42">
        <v>42783854739</v>
      </c>
      <c r="M16" s="42">
        <v>51518120151</v>
      </c>
      <c r="N16" s="42">
        <v>55220322990</v>
      </c>
      <c r="O16" s="42">
        <v>49449770906</v>
      </c>
      <c r="P16" s="42">
        <v>45900809717</v>
      </c>
      <c r="Q16" s="277">
        <v>49967575709</v>
      </c>
      <c r="R16" s="277">
        <v>49885041028</v>
      </c>
    </row>
    <row r="17" spans="3:18">
      <c r="C17" s="130" t="s">
        <v>122</v>
      </c>
      <c r="D17" s="42">
        <v>77522476378</v>
      </c>
      <c r="E17" s="42">
        <v>116815773497</v>
      </c>
      <c r="F17" s="42">
        <v>245183966599</v>
      </c>
      <c r="G17" s="42">
        <v>93258278832</v>
      </c>
      <c r="H17" s="42">
        <v>119253140542</v>
      </c>
      <c r="I17" s="42">
        <v>126405127559</v>
      </c>
      <c r="J17" s="42">
        <v>147410179957</v>
      </c>
      <c r="K17" s="42">
        <v>223605355896</v>
      </c>
      <c r="L17" s="42">
        <v>165551820767</v>
      </c>
      <c r="M17" s="42">
        <v>180110179186</v>
      </c>
      <c r="N17" s="42">
        <v>229996594732</v>
      </c>
      <c r="O17" s="42">
        <v>193921211695</v>
      </c>
      <c r="P17" s="42">
        <v>217748092943</v>
      </c>
      <c r="Q17" s="277">
        <v>244571160288</v>
      </c>
      <c r="R17" s="277">
        <v>314130295238</v>
      </c>
    </row>
    <row r="18" spans="3:18" s="113" customFormat="1">
      <c r="C18" s="130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277"/>
      <c r="R18" s="277"/>
    </row>
    <row r="19" spans="3:18">
      <c r="C19" s="129" t="s">
        <v>192</v>
      </c>
      <c r="D19" s="41">
        <v>4260187585930</v>
      </c>
      <c r="E19" s="41">
        <v>4289977538869</v>
      </c>
      <c r="F19" s="41">
        <v>4350550081673</v>
      </c>
      <c r="G19" s="41">
        <v>4356332293816</v>
      </c>
      <c r="H19" s="41">
        <v>4506122122831</v>
      </c>
      <c r="I19" s="41">
        <v>4728925950807</v>
      </c>
      <c r="J19" s="41">
        <v>4880614066197</v>
      </c>
      <c r="K19" s="41">
        <v>5100591690675</v>
      </c>
      <c r="L19" s="41">
        <v>5302452952320</v>
      </c>
      <c r="M19" s="41">
        <v>5330411504131</v>
      </c>
      <c r="N19" s="41">
        <v>5632673966985</v>
      </c>
      <c r="O19" s="41">
        <v>5907561301729</v>
      </c>
      <c r="P19" s="41">
        <v>6009708745439</v>
      </c>
      <c r="Q19" s="276">
        <v>6301728504840</v>
      </c>
      <c r="R19" s="276">
        <v>6593219380668</v>
      </c>
    </row>
    <row r="20" spans="3:18">
      <c r="C20" s="130" t="s">
        <v>123</v>
      </c>
      <c r="D20" s="42">
        <v>10558755824</v>
      </c>
      <c r="E20" s="42">
        <v>10507894903</v>
      </c>
      <c r="F20" s="42">
        <v>10472327314</v>
      </c>
      <c r="G20" s="42">
        <v>10685362496</v>
      </c>
      <c r="H20" s="42">
        <v>12100905198</v>
      </c>
      <c r="I20" s="42">
        <v>10521676434</v>
      </c>
      <c r="J20" s="42">
        <v>10003620171</v>
      </c>
      <c r="K20" s="42">
        <v>50688543876</v>
      </c>
      <c r="L20" s="42">
        <v>50617791305</v>
      </c>
      <c r="M20" s="42">
        <v>51004938405</v>
      </c>
      <c r="N20" s="42">
        <v>51393308869</v>
      </c>
      <c r="O20" s="42">
        <v>50061893487</v>
      </c>
      <c r="P20" s="42">
        <v>30161451956</v>
      </c>
      <c r="Q20" s="277">
        <v>10172667059</v>
      </c>
      <c r="R20" s="277">
        <v>10177953779</v>
      </c>
    </row>
    <row r="21" spans="3:18">
      <c r="C21" s="130" t="s">
        <v>116</v>
      </c>
      <c r="D21" s="42">
        <v>0</v>
      </c>
      <c r="E21" s="42">
        <v>0</v>
      </c>
      <c r="F21" s="42">
        <v>0</v>
      </c>
      <c r="G21" s="42">
        <v>0</v>
      </c>
      <c r="H21" s="42">
        <v>127091929002</v>
      </c>
      <c r="I21" s="42">
        <v>123203425393</v>
      </c>
      <c r="J21" s="42">
        <v>161412190897</v>
      </c>
      <c r="K21" s="42">
        <v>104846044343</v>
      </c>
      <c r="L21" s="42">
        <v>113762779998</v>
      </c>
      <c r="M21" s="42">
        <v>117960404265</v>
      </c>
      <c r="N21" s="42">
        <v>115083537349</v>
      </c>
      <c r="O21" s="42">
        <v>127148333704</v>
      </c>
      <c r="P21" s="42">
        <v>136135713167</v>
      </c>
      <c r="Q21" s="277">
        <v>178979372625</v>
      </c>
      <c r="R21" s="277">
        <v>198330428127</v>
      </c>
    </row>
    <row r="22" spans="3:18">
      <c r="C22" s="127" t="s">
        <v>124</v>
      </c>
      <c r="D22" s="42">
        <v>0</v>
      </c>
      <c r="E22" s="42">
        <v>0</v>
      </c>
      <c r="F22" s="42">
        <v>0</v>
      </c>
      <c r="G22" s="42">
        <v>0</v>
      </c>
      <c r="H22" s="42">
        <v>88374496042</v>
      </c>
      <c r="I22" s="42">
        <v>279882365917</v>
      </c>
      <c r="J22" s="42">
        <v>309995491326</v>
      </c>
      <c r="K22" s="42">
        <v>329344718026</v>
      </c>
      <c r="L22" s="42">
        <v>330157515333</v>
      </c>
      <c r="M22" s="42">
        <v>328175571456</v>
      </c>
      <c r="N22" s="42">
        <v>94020136451</v>
      </c>
      <c r="O22" s="42">
        <v>419265484312</v>
      </c>
      <c r="P22" s="42">
        <v>326329022057</v>
      </c>
      <c r="Q22" s="277">
        <v>414210054835</v>
      </c>
      <c r="R22" s="277">
        <v>568855541663</v>
      </c>
    </row>
    <row r="23" spans="3:18">
      <c r="C23" s="127" t="s">
        <v>153</v>
      </c>
      <c r="D23" s="42">
        <v>106632952759</v>
      </c>
      <c r="E23" s="42">
        <v>116231026036</v>
      </c>
      <c r="F23" s="42">
        <v>172651106271</v>
      </c>
      <c r="G23" s="42">
        <v>160037596685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277">
        <v>0</v>
      </c>
      <c r="R23" s="277">
        <v>0</v>
      </c>
    </row>
    <row r="24" spans="3:18">
      <c r="C24" s="128" t="s">
        <v>125</v>
      </c>
      <c r="D24" s="42">
        <v>98155404936</v>
      </c>
      <c r="E24" s="42">
        <v>120928042985</v>
      </c>
      <c r="F24" s="42">
        <v>134655316534</v>
      </c>
      <c r="G24" s="42">
        <v>161949537425</v>
      </c>
      <c r="H24" s="42">
        <v>210443752147</v>
      </c>
      <c r="I24" s="42">
        <v>232997817381</v>
      </c>
      <c r="J24" s="42">
        <v>285389683161</v>
      </c>
      <c r="K24" s="42">
        <v>305187605646</v>
      </c>
      <c r="L24" s="42">
        <v>302881105735</v>
      </c>
      <c r="M24" s="42">
        <v>352323403260</v>
      </c>
      <c r="N24" s="42">
        <v>803961616315</v>
      </c>
      <c r="O24" s="42">
        <v>978943948141</v>
      </c>
      <c r="P24" s="42">
        <v>1051014858106</v>
      </c>
      <c r="Q24" s="277">
        <v>1104360568089</v>
      </c>
      <c r="R24" s="277">
        <v>1182633112425</v>
      </c>
    </row>
    <row r="25" spans="3:18">
      <c r="C25" s="128" t="s">
        <v>126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106321033</v>
      </c>
      <c r="N25" s="43">
        <v>80053516</v>
      </c>
      <c r="O25" s="42">
        <v>63439980</v>
      </c>
      <c r="P25" s="42">
        <v>27550378</v>
      </c>
      <c r="Q25" s="277">
        <v>413753887</v>
      </c>
      <c r="R25" s="277">
        <v>207549630</v>
      </c>
    </row>
    <row r="26" spans="3:18">
      <c r="C26" s="138" t="s">
        <v>127</v>
      </c>
      <c r="D26" s="115">
        <v>37008042444</v>
      </c>
      <c r="E26" s="115">
        <v>36720972244</v>
      </c>
      <c r="F26" s="115">
        <v>34570935521</v>
      </c>
      <c r="G26" s="115">
        <v>39878997469</v>
      </c>
      <c r="H26" s="115">
        <v>43294197357</v>
      </c>
      <c r="I26" s="115">
        <v>48397400361</v>
      </c>
      <c r="J26" s="115">
        <v>50262921635</v>
      </c>
      <c r="K26" s="115">
        <v>58320579268</v>
      </c>
      <c r="L26" s="115">
        <v>57835107499</v>
      </c>
      <c r="M26" s="115">
        <v>59220576210</v>
      </c>
      <c r="N26" s="115">
        <v>77055548766</v>
      </c>
      <c r="O26" s="42">
        <v>92291434223</v>
      </c>
      <c r="P26" s="42">
        <v>102580833416</v>
      </c>
      <c r="Q26" s="277">
        <v>110802811227</v>
      </c>
      <c r="R26" s="277">
        <v>114935262985</v>
      </c>
    </row>
    <row r="27" spans="3:18">
      <c r="C27" s="138" t="s">
        <v>128</v>
      </c>
      <c r="D27" s="116">
        <v>263425163668</v>
      </c>
      <c r="E27" s="116">
        <v>267044080182</v>
      </c>
      <c r="F27" s="116">
        <v>264622545010</v>
      </c>
      <c r="G27" s="116">
        <v>271044463751</v>
      </c>
      <c r="H27" s="116">
        <v>268105508193</v>
      </c>
      <c r="I27" s="116">
        <v>275741468528</v>
      </c>
      <c r="J27" s="116">
        <v>294697523598</v>
      </c>
      <c r="K27" s="116">
        <v>314811843577</v>
      </c>
      <c r="L27" s="117">
        <v>331637844179</v>
      </c>
      <c r="M27" s="117">
        <v>329072217897</v>
      </c>
      <c r="N27" s="117">
        <v>331100268931</v>
      </c>
      <c r="O27" s="42">
        <v>349818319321</v>
      </c>
      <c r="P27" s="42">
        <v>345003353761</v>
      </c>
      <c r="Q27" s="277">
        <v>367551326821</v>
      </c>
      <c r="R27" s="277">
        <v>387489517628</v>
      </c>
    </row>
    <row r="28" spans="3:18">
      <c r="C28" s="133" t="s">
        <v>129</v>
      </c>
      <c r="D28" s="117">
        <v>3719431660322</v>
      </c>
      <c r="E28" s="117">
        <v>3713618793794</v>
      </c>
      <c r="F28" s="117">
        <v>3703579277397</v>
      </c>
      <c r="G28" s="117">
        <v>3689582034127</v>
      </c>
      <c r="H28" s="117">
        <v>3710940364208</v>
      </c>
      <c r="I28" s="117">
        <v>3720577826132</v>
      </c>
      <c r="J28" s="117">
        <v>3744245863976</v>
      </c>
      <c r="K28" s="117">
        <v>3865264987475</v>
      </c>
      <c r="L28" s="117">
        <v>3867635188127</v>
      </c>
      <c r="M28" s="117">
        <v>3837592205558</v>
      </c>
      <c r="N28" s="117">
        <v>3914765399506</v>
      </c>
      <c r="O28" s="42">
        <v>3548415767971</v>
      </c>
      <c r="P28" s="42">
        <v>3639184633822</v>
      </c>
      <c r="Q28" s="277">
        <v>3713713312320</v>
      </c>
      <c r="R28" s="277">
        <v>3732870870925</v>
      </c>
    </row>
    <row r="29" spans="3:18">
      <c r="C29" s="138" t="s">
        <v>154</v>
      </c>
      <c r="D29" s="118">
        <v>0</v>
      </c>
      <c r="E29" s="118">
        <v>0</v>
      </c>
      <c r="F29" s="118">
        <v>0</v>
      </c>
      <c r="G29" s="118">
        <v>0</v>
      </c>
      <c r="H29" s="118">
        <v>9310918180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118">
        <v>0</v>
      </c>
      <c r="O29" s="42">
        <v>2843015277</v>
      </c>
      <c r="P29" s="42">
        <v>25268327080</v>
      </c>
      <c r="Q29" s="277">
        <v>25202662453</v>
      </c>
      <c r="R29" s="277">
        <v>25136997825</v>
      </c>
    </row>
    <row r="30" spans="3:18">
      <c r="C30" s="133" t="s">
        <v>130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 t="s">
        <v>151</v>
      </c>
      <c r="L30" s="118">
        <v>184872116202</v>
      </c>
      <c r="M30" s="118">
        <v>181281578933</v>
      </c>
      <c r="N30" s="118">
        <v>174819151023</v>
      </c>
      <c r="O30" s="42">
        <v>227458396560</v>
      </c>
      <c r="P30" s="42">
        <v>227877563965</v>
      </c>
      <c r="Q30" s="277">
        <v>240916785226</v>
      </c>
      <c r="R30" s="277">
        <v>231141877262</v>
      </c>
    </row>
    <row r="31" spans="3:18">
      <c r="C31" s="127" t="s">
        <v>131</v>
      </c>
      <c r="D31" s="43">
        <v>6705925078</v>
      </c>
      <c r="E31" s="43">
        <v>6451257108</v>
      </c>
      <c r="F31" s="43">
        <v>9435995242</v>
      </c>
      <c r="G31" s="43">
        <v>8788646530</v>
      </c>
      <c r="H31" s="43">
        <v>8751028066</v>
      </c>
      <c r="I31" s="43">
        <v>7559754503</v>
      </c>
      <c r="J31" s="43">
        <v>11727294911</v>
      </c>
      <c r="K31" s="43">
        <v>16411840218</v>
      </c>
      <c r="L31" s="43">
        <v>16158921498</v>
      </c>
      <c r="M31" s="43">
        <v>17879242661</v>
      </c>
      <c r="N31" s="43">
        <v>18064854674</v>
      </c>
      <c r="O31" s="42">
        <v>50547988423</v>
      </c>
      <c r="P31" s="42">
        <v>58431628261</v>
      </c>
      <c r="Q31" s="277">
        <v>73226796906</v>
      </c>
      <c r="R31" s="277">
        <v>76473417665</v>
      </c>
    </row>
    <row r="32" spans="3:18">
      <c r="C32" s="127" t="s">
        <v>132</v>
      </c>
      <c r="D32" s="43">
        <v>18269680899</v>
      </c>
      <c r="E32" s="43">
        <v>18475471617</v>
      </c>
      <c r="F32" s="43">
        <v>20562578384</v>
      </c>
      <c r="G32" s="43">
        <v>14365655333</v>
      </c>
      <c r="H32" s="43">
        <v>27709024438</v>
      </c>
      <c r="I32" s="43">
        <v>30044216158</v>
      </c>
      <c r="J32" s="43">
        <v>12879476522</v>
      </c>
      <c r="K32" s="43">
        <v>55715528246</v>
      </c>
      <c r="L32" s="43">
        <v>46894582444</v>
      </c>
      <c r="M32" s="43">
        <v>55795044453</v>
      </c>
      <c r="N32" s="43">
        <v>52330091585</v>
      </c>
      <c r="O32" s="42">
        <v>60703280330</v>
      </c>
      <c r="P32" s="42">
        <v>67693809470</v>
      </c>
      <c r="Q32" s="277">
        <v>62178393392</v>
      </c>
      <c r="R32" s="277">
        <v>64966850754</v>
      </c>
    </row>
    <row r="33" spans="3:20">
      <c r="C33" s="127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</row>
    <row r="34" spans="3:20">
      <c r="C34" s="129" t="s">
        <v>228</v>
      </c>
      <c r="D34" s="43"/>
      <c r="E34" s="43"/>
      <c r="F34" s="43"/>
      <c r="G34" s="43"/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460073623759</v>
      </c>
      <c r="Q34" s="276">
        <v>467827568620</v>
      </c>
      <c r="R34" s="276">
        <v>499747359839</v>
      </c>
    </row>
    <row r="35" spans="3:20">
      <c r="C35" s="133" t="s">
        <v>219</v>
      </c>
      <c r="D35" s="43"/>
      <c r="E35" s="43"/>
      <c r="F35" s="43"/>
      <c r="G35" s="43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33391600476</v>
      </c>
      <c r="Q35" s="277">
        <v>34218300486</v>
      </c>
      <c r="R35" s="277">
        <v>46329389556</v>
      </c>
    </row>
    <row r="36" spans="3:20">
      <c r="C36" s="133" t="s">
        <v>220</v>
      </c>
      <c r="D36" s="43"/>
      <c r="E36" s="43"/>
      <c r="F36" s="43"/>
      <c r="G36" s="43"/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301541826154</v>
      </c>
      <c r="Q36" s="277">
        <v>289836089993</v>
      </c>
      <c r="R36" s="277">
        <v>280479109909</v>
      </c>
    </row>
    <row r="37" spans="3:20">
      <c r="C37" s="133" t="s">
        <v>221</v>
      </c>
      <c r="D37" s="43"/>
      <c r="E37" s="43"/>
      <c r="F37" s="43"/>
      <c r="G37" s="43"/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200000000</v>
      </c>
      <c r="Q37" s="277">
        <v>200000000</v>
      </c>
      <c r="R37" s="277">
        <v>0</v>
      </c>
    </row>
    <row r="38" spans="3:20">
      <c r="C38" s="133" t="s">
        <v>222</v>
      </c>
      <c r="D38" s="43"/>
      <c r="E38" s="43"/>
      <c r="F38" s="43"/>
      <c r="G38" s="43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6049535520</v>
      </c>
      <c r="Q38" s="277">
        <v>5792694879</v>
      </c>
      <c r="R38" s="277">
        <v>5754221988</v>
      </c>
    </row>
    <row r="39" spans="3:20">
      <c r="C39" s="133" t="s">
        <v>223</v>
      </c>
      <c r="D39" s="43"/>
      <c r="E39" s="43"/>
      <c r="F39" s="43"/>
      <c r="G39" s="43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25615273043</v>
      </c>
      <c r="Q39" s="277">
        <v>40504034030</v>
      </c>
      <c r="R39" s="277">
        <v>39408972679</v>
      </c>
    </row>
    <row r="40" spans="3:20">
      <c r="C40" s="133" t="s">
        <v>224</v>
      </c>
      <c r="D40" s="43"/>
      <c r="E40" s="43"/>
      <c r="F40" s="43"/>
      <c r="G40" s="43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1351257189</v>
      </c>
      <c r="Q40" s="277">
        <v>1218623091</v>
      </c>
      <c r="R40" s="277">
        <v>3553914472</v>
      </c>
    </row>
    <row r="41" spans="3:20">
      <c r="C41" s="133" t="s">
        <v>225</v>
      </c>
      <c r="D41" s="43"/>
      <c r="E41" s="43"/>
      <c r="F41" s="43"/>
      <c r="G41" s="43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91800472775</v>
      </c>
      <c r="Q41" s="277">
        <v>95861325213</v>
      </c>
      <c r="R41" s="277">
        <v>124020014092</v>
      </c>
    </row>
    <row r="42" spans="3:20">
      <c r="C42" s="133" t="s">
        <v>226</v>
      </c>
      <c r="D42" s="43"/>
      <c r="E42" s="43"/>
      <c r="F42" s="43"/>
      <c r="G42" s="43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123658602</v>
      </c>
      <c r="Q42" s="277">
        <v>196500928</v>
      </c>
      <c r="R42" s="277">
        <v>201737143</v>
      </c>
    </row>
    <row r="43" spans="3:20">
      <c r="C43" s="127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</row>
    <row r="44" spans="3:20" s="113" customFormat="1">
      <c r="C44" s="131" t="s">
        <v>190</v>
      </c>
      <c r="D44" s="44">
        <v>5494637681345</v>
      </c>
      <c r="E44" s="44">
        <v>5810052118888</v>
      </c>
      <c r="F44" s="44">
        <v>6494097939872</v>
      </c>
      <c r="G44" s="44">
        <v>6349428454887</v>
      </c>
      <c r="H44" s="44">
        <v>7724874126348</v>
      </c>
      <c r="I44" s="44">
        <v>7734027089020</v>
      </c>
      <c r="J44" s="44">
        <v>7710898617892</v>
      </c>
      <c r="K44" s="44">
        <v>7959542105267</v>
      </c>
      <c r="L44" s="44">
        <v>8074978102543</v>
      </c>
      <c r="M44" s="44">
        <v>8178307832023</v>
      </c>
      <c r="N44" s="44">
        <v>8785300175527</v>
      </c>
      <c r="O44" s="44">
        <v>8737255755774</v>
      </c>
      <c r="P44" s="44">
        <v>9495806064231</v>
      </c>
      <c r="Q44" s="44">
        <v>10042994999034</v>
      </c>
      <c r="R44" s="44">
        <v>11208492468873</v>
      </c>
      <c r="S44"/>
      <c r="T44"/>
    </row>
    <row r="45" spans="3:20">
      <c r="C45" s="126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</row>
    <row r="46" spans="3:20" ht="15.75" customHeight="1">
      <c r="C46" s="132" t="s">
        <v>176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</row>
    <row r="47" spans="3:20">
      <c r="C47" s="126" t="s">
        <v>189</v>
      </c>
      <c r="D47" s="45">
        <v>770120883977</v>
      </c>
      <c r="E47" s="45">
        <v>832658143115</v>
      </c>
      <c r="F47" s="45">
        <v>1060837646975</v>
      </c>
      <c r="G47" s="45">
        <v>1040863175362</v>
      </c>
      <c r="H47" s="45">
        <v>1201099107880</v>
      </c>
      <c r="I47" s="45">
        <v>1697821600338</v>
      </c>
      <c r="J47" s="45">
        <v>1875516833902</v>
      </c>
      <c r="K47" s="45">
        <v>2039196496491</v>
      </c>
      <c r="L47" s="45">
        <v>1969878962778</v>
      </c>
      <c r="M47" s="45">
        <v>2036752474099</v>
      </c>
      <c r="N47" s="45">
        <v>2406065766300</v>
      </c>
      <c r="O47" s="45">
        <v>2433322136077</v>
      </c>
      <c r="P47" s="45">
        <v>2465156041424</v>
      </c>
      <c r="Q47" s="45">
        <v>2320782959791</v>
      </c>
      <c r="R47" s="45">
        <v>2667507634832</v>
      </c>
    </row>
    <row r="48" spans="3:20" s="100" customFormat="1">
      <c r="C48" s="127" t="s">
        <v>133</v>
      </c>
      <c r="D48" s="43">
        <v>247581138380</v>
      </c>
      <c r="E48" s="43">
        <v>256083320004</v>
      </c>
      <c r="F48" s="43">
        <v>264238322165</v>
      </c>
      <c r="G48" s="43">
        <v>280379581942</v>
      </c>
      <c r="H48" s="43">
        <v>313718110020</v>
      </c>
      <c r="I48" s="43">
        <v>325510472138</v>
      </c>
      <c r="J48" s="43">
        <v>355326776880</v>
      </c>
      <c r="K48" s="43">
        <v>460813117949</v>
      </c>
      <c r="L48" s="43">
        <v>413977446589</v>
      </c>
      <c r="M48" s="43">
        <v>474868771138</v>
      </c>
      <c r="N48" s="43">
        <v>739766801332</v>
      </c>
      <c r="O48" s="43">
        <v>578566877985</v>
      </c>
      <c r="P48" s="43">
        <v>608621682870</v>
      </c>
      <c r="Q48" s="43">
        <v>644112593116</v>
      </c>
      <c r="R48" s="277">
        <v>793411272997</v>
      </c>
      <c r="S48"/>
      <c r="T48"/>
    </row>
    <row r="49" spans="3:20">
      <c r="C49" s="127" t="s">
        <v>134</v>
      </c>
      <c r="D49" s="43">
        <v>156255508902</v>
      </c>
      <c r="E49" s="43">
        <v>158582800229</v>
      </c>
      <c r="F49" s="43">
        <v>155027342011</v>
      </c>
      <c r="G49" s="43">
        <v>174372255700</v>
      </c>
      <c r="H49" s="43">
        <v>220318391710</v>
      </c>
      <c r="I49" s="43">
        <v>758166118825</v>
      </c>
      <c r="J49" s="43">
        <v>757252803843</v>
      </c>
      <c r="K49" s="43">
        <v>609480384256</v>
      </c>
      <c r="L49" s="43">
        <v>554202491202</v>
      </c>
      <c r="M49" s="43">
        <v>501631308274</v>
      </c>
      <c r="N49" s="43">
        <v>451928198649</v>
      </c>
      <c r="O49" s="43">
        <v>448595786905</v>
      </c>
      <c r="P49" s="43">
        <v>369754388544</v>
      </c>
      <c r="Q49" s="43">
        <v>195603933927</v>
      </c>
      <c r="R49" s="277">
        <v>194975038852</v>
      </c>
    </row>
    <row r="50" spans="3:20">
      <c r="C50" s="130" t="s">
        <v>135</v>
      </c>
      <c r="D50" s="46">
        <v>16660000</v>
      </c>
      <c r="E50" s="46">
        <v>0</v>
      </c>
      <c r="F50" s="46">
        <v>451603825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3">
        <v>0</v>
      </c>
      <c r="M50" s="43">
        <v>0</v>
      </c>
      <c r="N50" s="43">
        <v>0</v>
      </c>
      <c r="O50" s="43"/>
      <c r="P50" s="43">
        <v>0</v>
      </c>
      <c r="Q50" s="43">
        <v>0</v>
      </c>
      <c r="R50" s="277">
        <v>0</v>
      </c>
    </row>
    <row r="51" spans="3:20">
      <c r="C51" s="130" t="s">
        <v>177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129889067812</v>
      </c>
      <c r="L51" s="43">
        <v>155507158584</v>
      </c>
      <c r="M51" s="43">
        <v>224717652000</v>
      </c>
      <c r="N51" s="43">
        <v>262054383800</v>
      </c>
      <c r="O51" s="43">
        <v>299564327420</v>
      </c>
      <c r="P51" s="43">
        <v>280341344152</v>
      </c>
      <c r="Q51" s="43">
        <v>286387760700</v>
      </c>
      <c r="R51" s="277">
        <v>310378334517</v>
      </c>
    </row>
    <row r="52" spans="3:20">
      <c r="C52" s="127" t="s">
        <v>136</v>
      </c>
      <c r="D52" s="46">
        <v>10782684866</v>
      </c>
      <c r="E52" s="46">
        <v>16275412977</v>
      </c>
      <c r="F52" s="46">
        <v>17533071853</v>
      </c>
      <c r="G52" s="46">
        <v>42247383044</v>
      </c>
      <c r="H52" s="46">
        <v>37711436752</v>
      </c>
      <c r="I52" s="46">
        <v>21316759914</v>
      </c>
      <c r="J52" s="46">
        <v>22065808945</v>
      </c>
      <c r="K52" s="43">
        <v>44423899697</v>
      </c>
      <c r="L52" s="43">
        <v>36982679516</v>
      </c>
      <c r="M52" s="43">
        <v>27617629767</v>
      </c>
      <c r="N52" s="43">
        <v>43614442564</v>
      </c>
      <c r="O52" s="43">
        <v>25256211710</v>
      </c>
      <c r="P52" s="43">
        <v>44407354389</v>
      </c>
      <c r="Q52" s="43">
        <v>31526628364</v>
      </c>
      <c r="R52" s="277">
        <v>43465452235</v>
      </c>
    </row>
    <row r="53" spans="3:20">
      <c r="C53" s="130" t="s">
        <v>137</v>
      </c>
      <c r="D53" s="46">
        <v>34482233513</v>
      </c>
      <c r="E53" s="46">
        <v>40950244064</v>
      </c>
      <c r="F53" s="46">
        <v>114475623957</v>
      </c>
      <c r="G53" s="46">
        <v>115122531940</v>
      </c>
      <c r="H53" s="46">
        <v>147061830732</v>
      </c>
      <c r="I53" s="46">
        <v>50178278695</v>
      </c>
      <c r="J53" s="46">
        <v>65260051271</v>
      </c>
      <c r="K53" s="46">
        <v>71039706733</v>
      </c>
      <c r="L53" s="43">
        <v>83985340796</v>
      </c>
      <c r="M53" s="43">
        <v>51701084423</v>
      </c>
      <c r="N53" s="43">
        <v>38183764024</v>
      </c>
      <c r="O53" s="43">
        <v>68348251602</v>
      </c>
      <c r="P53" s="43">
        <v>88104654746</v>
      </c>
      <c r="Q53" s="43">
        <v>63788983583</v>
      </c>
      <c r="R53" s="277">
        <v>84288659668</v>
      </c>
    </row>
    <row r="54" spans="3:20" s="113" customFormat="1">
      <c r="C54" s="127" t="s">
        <v>138</v>
      </c>
      <c r="D54" s="46">
        <v>1324984971</v>
      </c>
      <c r="E54" s="46">
        <v>1179238759</v>
      </c>
      <c r="F54" s="46">
        <v>585981028</v>
      </c>
      <c r="G54" s="46">
        <v>1933943619</v>
      </c>
      <c r="H54" s="46">
        <v>2355528668</v>
      </c>
      <c r="I54" s="46">
        <v>3999283126</v>
      </c>
      <c r="J54" s="46">
        <v>6040093068</v>
      </c>
      <c r="K54" s="46">
        <v>3635911012</v>
      </c>
      <c r="L54" s="43">
        <v>4012662521</v>
      </c>
      <c r="M54" s="43">
        <v>3812126955</v>
      </c>
      <c r="N54" s="43">
        <v>6316667077</v>
      </c>
      <c r="O54" s="43">
        <v>7080584863</v>
      </c>
      <c r="P54" s="43">
        <v>6898613932</v>
      </c>
      <c r="Q54" s="43">
        <v>7388101627</v>
      </c>
      <c r="R54" s="277">
        <v>7839398205</v>
      </c>
      <c r="S54"/>
      <c r="T54"/>
    </row>
    <row r="55" spans="3:20">
      <c r="C55" s="128" t="s">
        <v>139</v>
      </c>
      <c r="D55" s="46">
        <v>7375047338</v>
      </c>
      <c r="E55" s="46">
        <v>7375047338</v>
      </c>
      <c r="F55" s="46">
        <v>7375047338</v>
      </c>
      <c r="G55" s="46">
        <v>2254212621</v>
      </c>
      <c r="H55" s="46">
        <v>0</v>
      </c>
      <c r="I55" s="46">
        <v>0</v>
      </c>
      <c r="J55" s="46">
        <v>0</v>
      </c>
      <c r="K55" s="46">
        <v>13916388446</v>
      </c>
      <c r="L55" s="46">
        <v>14529493424</v>
      </c>
      <c r="M55" s="46">
        <v>19128566222</v>
      </c>
      <c r="N55" s="46">
        <v>19128566222</v>
      </c>
      <c r="O55" s="46">
        <v>18290148017</v>
      </c>
      <c r="P55" s="43">
        <v>34023364321</v>
      </c>
      <c r="Q55" s="43">
        <v>21190905092</v>
      </c>
      <c r="R55" s="277">
        <v>21185747303</v>
      </c>
    </row>
    <row r="56" spans="3:20">
      <c r="C56" s="127" t="s">
        <v>140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34929710518</v>
      </c>
      <c r="M56" s="46">
        <v>51168457477</v>
      </c>
      <c r="N56" s="46">
        <v>54090992989</v>
      </c>
      <c r="O56" s="46">
        <v>68076543620</v>
      </c>
      <c r="P56" s="43">
        <v>69665458510</v>
      </c>
      <c r="Q56" s="43">
        <v>73652762188</v>
      </c>
      <c r="R56" s="277">
        <v>72975030148</v>
      </c>
    </row>
    <row r="57" spans="3:20">
      <c r="C57" s="127" t="s">
        <v>141</v>
      </c>
      <c r="D57" s="46">
        <v>312302626007</v>
      </c>
      <c r="E57" s="46">
        <v>352212079744</v>
      </c>
      <c r="F57" s="46">
        <v>501150654798</v>
      </c>
      <c r="G57" s="46">
        <v>424553266496</v>
      </c>
      <c r="H57" s="46">
        <v>479933809998</v>
      </c>
      <c r="I57" s="46">
        <v>538650687640</v>
      </c>
      <c r="J57" s="46">
        <v>669571299895</v>
      </c>
      <c r="K57" s="46">
        <v>705998020586</v>
      </c>
      <c r="L57" s="46">
        <v>671751979628</v>
      </c>
      <c r="M57" s="46">
        <v>682106877843</v>
      </c>
      <c r="N57" s="46">
        <v>790981949643</v>
      </c>
      <c r="O57" s="46">
        <v>919543403955</v>
      </c>
      <c r="P57" s="43">
        <v>963339179960</v>
      </c>
      <c r="Q57" s="43">
        <v>997131291194</v>
      </c>
      <c r="R57" s="277">
        <v>1138988700907</v>
      </c>
    </row>
    <row r="58" spans="3:20">
      <c r="C58" s="129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</row>
    <row r="59" spans="3:20" s="120" customFormat="1">
      <c r="C59" s="126" t="s">
        <v>187</v>
      </c>
      <c r="D59" s="47">
        <v>977550922768</v>
      </c>
      <c r="E59" s="47">
        <v>985240550847</v>
      </c>
      <c r="F59" s="47">
        <v>988035417982</v>
      </c>
      <c r="G59" s="47">
        <v>800745474158</v>
      </c>
      <c r="H59" s="47">
        <v>771623601966</v>
      </c>
      <c r="I59" s="47">
        <v>253191147026</v>
      </c>
      <c r="J59" s="47">
        <v>250797928454</v>
      </c>
      <c r="K59" s="47">
        <v>293188044408</v>
      </c>
      <c r="L59" s="47">
        <v>467146915753</v>
      </c>
      <c r="M59" s="47">
        <v>475568301687</v>
      </c>
      <c r="N59" s="47">
        <v>495288999172</v>
      </c>
      <c r="O59" s="47">
        <v>563815868409</v>
      </c>
      <c r="P59" s="47">
        <v>587098001707</v>
      </c>
      <c r="Q59" s="47">
        <v>635195322149</v>
      </c>
      <c r="R59" s="47">
        <v>665236720365</v>
      </c>
      <c r="S59"/>
      <c r="T59"/>
    </row>
    <row r="60" spans="3:20">
      <c r="C60" s="127" t="s">
        <v>142</v>
      </c>
      <c r="D60" s="46">
        <v>2569082507</v>
      </c>
      <c r="E60" s="46">
        <v>2118740758</v>
      </c>
      <c r="F60" s="46">
        <v>2453756158</v>
      </c>
      <c r="G60" s="46">
        <v>1606894266</v>
      </c>
      <c r="H60" s="46">
        <v>705081286</v>
      </c>
      <c r="I60" s="46">
        <v>838853479</v>
      </c>
      <c r="J60" s="46">
        <v>390615597</v>
      </c>
      <c r="K60" s="46">
        <v>914978883</v>
      </c>
      <c r="L60" s="46">
        <v>490637121</v>
      </c>
      <c r="M60" s="46">
        <v>7604849843</v>
      </c>
      <c r="N60" s="46">
        <v>19290264646</v>
      </c>
      <c r="O60" s="46">
        <v>32872443464</v>
      </c>
      <c r="P60" s="46">
        <v>34163091320</v>
      </c>
      <c r="Q60" s="46">
        <v>51393406339</v>
      </c>
      <c r="R60" s="277">
        <v>57419988102</v>
      </c>
    </row>
    <row r="61" spans="3:20">
      <c r="C61" s="130" t="s">
        <v>143</v>
      </c>
      <c r="D61" s="46">
        <v>795920162494</v>
      </c>
      <c r="E61" s="46">
        <v>796011772696</v>
      </c>
      <c r="F61" s="46">
        <v>794321371550</v>
      </c>
      <c r="G61" s="46">
        <v>620807913867</v>
      </c>
      <c r="H61" s="46">
        <v>574752281991</v>
      </c>
      <c r="I61" s="46">
        <v>41926075745</v>
      </c>
      <c r="J61" s="46">
        <v>41942461032</v>
      </c>
      <c r="K61" s="46">
        <v>44995052684</v>
      </c>
      <c r="L61" s="46">
        <v>47149794897</v>
      </c>
      <c r="M61" s="46">
        <v>64466439107</v>
      </c>
      <c r="N61" s="46">
        <v>60712701940</v>
      </c>
      <c r="O61" s="46">
        <v>72269299023</v>
      </c>
      <c r="P61" s="46">
        <v>77671153452</v>
      </c>
      <c r="Q61" s="46">
        <v>38644950583</v>
      </c>
      <c r="R61" s="277">
        <v>40458864844</v>
      </c>
    </row>
    <row r="62" spans="3:20">
      <c r="C62" s="130" t="s">
        <v>144</v>
      </c>
      <c r="D62" s="46">
        <v>4226534221</v>
      </c>
      <c r="E62" s="46">
        <v>4352798776</v>
      </c>
      <c r="F62" s="46">
        <v>4037453768</v>
      </c>
      <c r="G62" s="46">
        <v>4211466712</v>
      </c>
      <c r="H62" s="46">
        <v>4232035795</v>
      </c>
      <c r="I62" s="46">
        <v>4892802873</v>
      </c>
      <c r="J62" s="46">
        <v>6379642683</v>
      </c>
      <c r="K62" s="46">
        <v>7610519163</v>
      </c>
      <c r="L62" s="46">
        <v>12116263061</v>
      </c>
      <c r="M62" s="46">
        <v>12900172734</v>
      </c>
      <c r="N62" s="46">
        <v>13005117950</v>
      </c>
      <c r="O62" s="46">
        <v>14843784861</v>
      </c>
      <c r="P62" s="46">
        <v>16378385443</v>
      </c>
      <c r="Q62" s="46">
        <v>16581168000</v>
      </c>
      <c r="R62" s="277">
        <v>16626820629</v>
      </c>
    </row>
    <row r="63" spans="3:20" s="119" customFormat="1">
      <c r="C63" s="128" t="s">
        <v>145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151320048273</v>
      </c>
      <c r="M63" s="51">
        <v>133998863611</v>
      </c>
      <c r="N63" s="51">
        <v>125452682469</v>
      </c>
      <c r="O63" s="51">
        <v>164988889409</v>
      </c>
      <c r="P63" s="46">
        <v>163276274689</v>
      </c>
      <c r="Q63" s="46">
        <v>175117393689</v>
      </c>
      <c r="R63" s="277">
        <v>166920116602</v>
      </c>
      <c r="S63"/>
      <c r="T63"/>
    </row>
    <row r="64" spans="3:20" s="119" customFormat="1">
      <c r="C64" s="130" t="s">
        <v>146</v>
      </c>
      <c r="D64" s="46">
        <v>6966826812</v>
      </c>
      <c r="E64" s="46">
        <v>12202528580</v>
      </c>
      <c r="F64" s="46">
        <v>17220059324</v>
      </c>
      <c r="G64" s="46">
        <v>1962830114</v>
      </c>
      <c r="H64" s="46">
        <v>6472807551</v>
      </c>
      <c r="I64" s="46">
        <v>14026597910</v>
      </c>
      <c r="J64" s="46">
        <v>19951253038</v>
      </c>
      <c r="K64" s="46">
        <v>2821876474</v>
      </c>
      <c r="L64" s="46">
        <v>10013262889</v>
      </c>
      <c r="M64" s="46">
        <v>13512101779</v>
      </c>
      <c r="N64" s="46">
        <v>18622288753</v>
      </c>
      <c r="O64" s="46">
        <v>3554861405</v>
      </c>
      <c r="P64" s="46">
        <v>23845195938</v>
      </c>
      <c r="Q64" s="46">
        <v>21113923290</v>
      </c>
      <c r="R64" s="277">
        <v>28925109735</v>
      </c>
      <c r="S64"/>
      <c r="T64"/>
    </row>
    <row r="65" spans="3:20" s="119" customFormat="1">
      <c r="C65" s="133" t="s">
        <v>147</v>
      </c>
      <c r="D65" s="121">
        <v>29892003968</v>
      </c>
      <c r="E65" s="121">
        <v>31486724375</v>
      </c>
      <c r="F65" s="121">
        <v>32987912599</v>
      </c>
      <c r="G65" s="121">
        <v>32014573739</v>
      </c>
      <c r="H65" s="121">
        <v>34201007197</v>
      </c>
      <c r="I65" s="121">
        <v>36379412541</v>
      </c>
      <c r="J65" s="121">
        <v>38985370929</v>
      </c>
      <c r="K65" s="121">
        <v>40156264695</v>
      </c>
      <c r="L65" s="121">
        <v>43079953102</v>
      </c>
      <c r="M65" s="121">
        <v>45601693716</v>
      </c>
      <c r="N65" s="121">
        <v>48318933395</v>
      </c>
      <c r="O65" s="121">
        <v>43591934768</v>
      </c>
      <c r="P65" s="46">
        <v>46840892317</v>
      </c>
      <c r="Q65" s="46">
        <v>49833731994</v>
      </c>
      <c r="R65" s="277">
        <v>53684153791</v>
      </c>
      <c r="S65"/>
      <c r="T65"/>
    </row>
    <row r="66" spans="3:20" s="119" customFormat="1">
      <c r="C66" s="133" t="s">
        <v>227</v>
      </c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>
        <v>7371532411</v>
      </c>
      <c r="P66" s="46">
        <v>24351874</v>
      </c>
      <c r="Q66" s="46">
        <v>13846553631</v>
      </c>
      <c r="R66" s="277">
        <v>13998586193</v>
      </c>
      <c r="S66"/>
      <c r="T66"/>
    </row>
    <row r="67" spans="3:20" s="119" customFormat="1">
      <c r="C67" s="134" t="s">
        <v>148</v>
      </c>
      <c r="D67" s="121">
        <v>137838664762</v>
      </c>
      <c r="E67" s="121">
        <v>138928913138</v>
      </c>
      <c r="F67" s="121">
        <v>136387402028</v>
      </c>
      <c r="G67" s="121">
        <v>139502134723</v>
      </c>
      <c r="H67" s="121">
        <v>150185957067</v>
      </c>
      <c r="I67" s="121">
        <v>153904051143</v>
      </c>
      <c r="J67" s="121">
        <v>141818278654</v>
      </c>
      <c r="K67" s="121">
        <v>151228131750</v>
      </c>
      <c r="L67" s="121">
        <v>155890460924</v>
      </c>
      <c r="M67" s="121">
        <v>149518841181</v>
      </c>
      <c r="N67" s="121">
        <v>153735289419</v>
      </c>
      <c r="O67" s="121">
        <v>141056455523</v>
      </c>
      <c r="P67" s="46">
        <v>140019630731</v>
      </c>
      <c r="Q67" s="46">
        <v>169088657225</v>
      </c>
      <c r="R67" s="277">
        <v>186697978440</v>
      </c>
      <c r="S67"/>
      <c r="T67"/>
    </row>
    <row r="68" spans="3:20" s="119" customFormat="1">
      <c r="C68" s="134" t="s">
        <v>149</v>
      </c>
      <c r="D68" s="121">
        <v>137648004</v>
      </c>
      <c r="E68" s="121">
        <v>139072524</v>
      </c>
      <c r="F68" s="121">
        <v>627462555</v>
      </c>
      <c r="G68" s="121">
        <v>639660737</v>
      </c>
      <c r="H68" s="121">
        <v>1074431079</v>
      </c>
      <c r="I68" s="121">
        <v>1223353335</v>
      </c>
      <c r="J68" s="121">
        <v>1330306521</v>
      </c>
      <c r="K68" s="121">
        <v>45461220759</v>
      </c>
      <c r="L68" s="121">
        <v>47086495486</v>
      </c>
      <c r="M68" s="121">
        <v>47886543546</v>
      </c>
      <c r="N68" s="121">
        <v>56070335794</v>
      </c>
      <c r="O68" s="121">
        <v>62843093016</v>
      </c>
      <c r="P68" s="46">
        <v>58062505974</v>
      </c>
      <c r="Q68" s="46">
        <v>62340934699</v>
      </c>
      <c r="R68" s="277">
        <v>64158805255</v>
      </c>
      <c r="S68"/>
      <c r="T68"/>
    </row>
    <row r="69" spans="3:20" s="119" customFormat="1">
      <c r="C69" s="134" t="s">
        <v>150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78796170</v>
      </c>
      <c r="N69" s="121">
        <v>81384806</v>
      </c>
      <c r="O69" s="121">
        <v>20423574529</v>
      </c>
      <c r="P69" s="46">
        <v>26816519969</v>
      </c>
      <c r="Q69" s="46">
        <v>37234602699</v>
      </c>
      <c r="R69" s="277">
        <v>36346296774</v>
      </c>
      <c r="S69"/>
      <c r="T69"/>
    </row>
    <row r="70" spans="3:20" s="119" customFormat="1">
      <c r="C70" s="134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46"/>
      <c r="Q70" s="46"/>
      <c r="R70" s="46"/>
    </row>
    <row r="71" spans="3:20" s="119" customFormat="1">
      <c r="C71" s="126" t="s">
        <v>236</v>
      </c>
      <c r="D71" s="121"/>
      <c r="E71" s="121"/>
      <c r="F71" s="121"/>
      <c r="G71" s="121"/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7">
        <v>395741667296</v>
      </c>
      <c r="Q71" s="47">
        <f>SUM(Q72:Q79)</f>
        <v>385546985978</v>
      </c>
      <c r="R71" s="47">
        <f>SUM(R72:R79)</f>
        <v>405931944551</v>
      </c>
      <c r="S71"/>
      <c r="T71"/>
    </row>
    <row r="72" spans="3:20" s="119" customFormat="1">
      <c r="C72" s="133" t="s">
        <v>229</v>
      </c>
      <c r="D72" s="121"/>
      <c r="E72" s="121"/>
      <c r="F72" s="121"/>
      <c r="G72" s="121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6">
        <v>298488949794</v>
      </c>
      <c r="Q72" s="46">
        <v>282493109591</v>
      </c>
      <c r="R72" s="277">
        <v>273589310744</v>
      </c>
      <c r="S72"/>
      <c r="T72"/>
    </row>
    <row r="73" spans="3:20" s="119" customFormat="1">
      <c r="C73" s="133" t="s">
        <v>230</v>
      </c>
      <c r="D73" s="121"/>
      <c r="E73" s="121"/>
      <c r="F73" s="121"/>
      <c r="G73" s="121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6">
        <v>184553400</v>
      </c>
      <c r="Q73" s="46">
        <v>236803406</v>
      </c>
      <c r="R73" s="277">
        <v>331154106</v>
      </c>
      <c r="S73"/>
      <c r="T73"/>
    </row>
    <row r="74" spans="3:20" s="119" customFormat="1">
      <c r="C74" s="133" t="s">
        <v>231</v>
      </c>
      <c r="D74" s="121"/>
      <c r="E74" s="121"/>
      <c r="F74" s="121"/>
      <c r="G74" s="121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6">
        <v>26855271</v>
      </c>
      <c r="Q74" s="46">
        <v>167183980</v>
      </c>
      <c r="R74" s="277">
        <v>217812807</v>
      </c>
      <c r="S74"/>
      <c r="T74"/>
    </row>
    <row r="75" spans="3:20" s="119" customFormat="1">
      <c r="C75" s="133" t="s">
        <v>251</v>
      </c>
      <c r="D75" s="121"/>
      <c r="E75" s="121"/>
      <c r="F75" s="121"/>
      <c r="G75" s="121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6">
        <v>173272934</v>
      </c>
      <c r="R75" s="277">
        <v>241193041</v>
      </c>
      <c r="S75"/>
      <c r="T75"/>
    </row>
    <row r="76" spans="3:20" s="119" customFormat="1">
      <c r="C76" s="133" t="s">
        <v>232</v>
      </c>
      <c r="D76" s="121"/>
      <c r="E76" s="121"/>
      <c r="F76" s="121"/>
      <c r="G76" s="121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6">
        <v>43627140</v>
      </c>
      <c r="Q76" s="46">
        <v>43757933</v>
      </c>
      <c r="R76" s="277">
        <v>228038542</v>
      </c>
      <c r="S76"/>
      <c r="T76"/>
    </row>
    <row r="77" spans="3:20" s="119" customFormat="1">
      <c r="C77" s="133" t="s">
        <v>233</v>
      </c>
      <c r="D77" s="121"/>
      <c r="E77" s="121"/>
      <c r="F77" s="121"/>
      <c r="G77" s="121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6">
        <v>1329043436</v>
      </c>
      <c r="Q77" s="46">
        <v>1198519536</v>
      </c>
      <c r="R77" s="277">
        <v>3380862993</v>
      </c>
      <c r="S77"/>
      <c r="T77"/>
    </row>
    <row r="78" spans="3:20" s="119" customFormat="1">
      <c r="C78" s="133" t="s">
        <v>234</v>
      </c>
      <c r="D78" s="121"/>
      <c r="E78" s="121"/>
      <c r="F78" s="121"/>
      <c r="G78" s="121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6">
        <v>93565976848</v>
      </c>
      <c r="Q78" s="46">
        <v>98990487121</v>
      </c>
      <c r="R78" s="277">
        <v>126113221128</v>
      </c>
      <c r="S78"/>
      <c r="T78"/>
    </row>
    <row r="79" spans="3:20" s="119" customFormat="1">
      <c r="C79" s="133" t="s">
        <v>235</v>
      </c>
      <c r="D79" s="121"/>
      <c r="E79" s="121"/>
      <c r="F79" s="121"/>
      <c r="G79" s="121"/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6">
        <v>2102661407</v>
      </c>
      <c r="Q79" s="46">
        <v>2243851477</v>
      </c>
      <c r="R79" s="277">
        <v>1830351190</v>
      </c>
      <c r="S79"/>
      <c r="T79"/>
    </row>
    <row r="80" spans="3:20" s="119" customFormat="1">
      <c r="C80" s="156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</row>
    <row r="81" spans="3:20" s="119" customFormat="1">
      <c r="C81" s="139" t="s">
        <v>188</v>
      </c>
      <c r="D81" s="147">
        <v>1747671806745</v>
      </c>
      <c r="E81" s="140">
        <v>1817898693962</v>
      </c>
      <c r="F81" s="140">
        <v>2048873064957</v>
      </c>
      <c r="G81" s="140">
        <v>1841608649520</v>
      </c>
      <c r="H81" s="140">
        <v>1972722709846</v>
      </c>
      <c r="I81" s="140">
        <v>1951012747364</v>
      </c>
      <c r="J81" s="140">
        <v>2126314762356</v>
      </c>
      <c r="K81" s="140">
        <v>2332384540899</v>
      </c>
      <c r="L81" s="140">
        <v>2437025878531</v>
      </c>
      <c r="M81" s="140">
        <v>2512320775786</v>
      </c>
      <c r="N81" s="140">
        <v>2901354765472</v>
      </c>
      <c r="O81" s="140">
        <v>2997138004486</v>
      </c>
      <c r="P81" s="140">
        <v>3447995710427</v>
      </c>
      <c r="Q81" s="140">
        <f>SUM(Q71,Q59,Q47)</f>
        <v>3341525267918</v>
      </c>
      <c r="R81" s="140">
        <f>SUM(R71,R59,R47)</f>
        <v>3738676299748</v>
      </c>
      <c r="S81"/>
      <c r="T81"/>
    </row>
    <row r="82" spans="3:20">
      <c r="C82" s="135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</row>
    <row r="83" spans="3:20">
      <c r="C83" s="132" t="s">
        <v>178</v>
      </c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</row>
    <row r="84" spans="3:20">
      <c r="C84" s="130" t="s">
        <v>179</v>
      </c>
      <c r="D84" s="46">
        <v>33908086000</v>
      </c>
      <c r="E84" s="46">
        <v>33940567500</v>
      </c>
      <c r="F84" s="46">
        <v>33969549500</v>
      </c>
      <c r="G84" s="46">
        <v>34004263500</v>
      </c>
      <c r="H84" s="46">
        <v>38186761000</v>
      </c>
      <c r="I84" s="46">
        <v>38192811000</v>
      </c>
      <c r="J84" s="46">
        <v>41742836500</v>
      </c>
      <c r="K84" s="46">
        <v>41743886500</v>
      </c>
      <c r="L84" s="46">
        <v>41748936500</v>
      </c>
      <c r="M84" s="46">
        <v>41779386500</v>
      </c>
      <c r="N84" s="46">
        <v>41984973000</v>
      </c>
      <c r="O84" s="122">
        <v>43161318000</v>
      </c>
      <c r="P84" s="122">
        <v>43528587500</v>
      </c>
      <c r="Q84" s="122">
        <v>43973079000</v>
      </c>
      <c r="R84" s="277">
        <v>44173909500</v>
      </c>
    </row>
    <row r="85" spans="3:20">
      <c r="C85" s="136" t="s">
        <v>180</v>
      </c>
      <c r="D85" s="122">
        <v>3103430350062</v>
      </c>
      <c r="E85" s="122">
        <v>3235681340526</v>
      </c>
      <c r="F85" s="122">
        <v>3552563502982</v>
      </c>
      <c r="G85" s="122">
        <v>3603586704464</v>
      </c>
      <c r="H85" s="122">
        <v>4752062268321</v>
      </c>
      <c r="I85" s="122">
        <v>4739991616761</v>
      </c>
      <c r="J85" s="122">
        <v>4628189199154</v>
      </c>
      <c r="K85" s="122">
        <v>4647543419240</v>
      </c>
      <c r="L85" s="122">
        <v>4645829989201</v>
      </c>
      <c r="M85" s="122">
        <v>4661890339745</v>
      </c>
      <c r="N85" s="122">
        <v>4732535482770</v>
      </c>
      <c r="O85" s="122">
        <v>5043198614715</v>
      </c>
      <c r="P85" s="122">
        <v>5241079643889</v>
      </c>
      <c r="Q85" s="122">
        <v>5631396677435</v>
      </c>
      <c r="R85" s="277">
        <v>5843896597517</v>
      </c>
    </row>
    <row r="86" spans="3:20">
      <c r="C86" s="136" t="s">
        <v>181</v>
      </c>
      <c r="D86" s="122">
        <v>-10934766421</v>
      </c>
      <c r="E86" s="122">
        <v>-9445674450</v>
      </c>
      <c r="F86" s="122">
        <v>-7827014480</v>
      </c>
      <c r="G86" s="122">
        <v>-6026158905</v>
      </c>
      <c r="H86" s="122">
        <v>-4569509648</v>
      </c>
      <c r="I86" s="122">
        <v>-2916962078</v>
      </c>
      <c r="J86" s="122">
        <v>-1144989807</v>
      </c>
      <c r="K86" s="122">
        <v>1492215635</v>
      </c>
      <c r="L86" s="122">
        <v>3854116068</v>
      </c>
      <c r="M86" s="122">
        <v>5575154793</v>
      </c>
      <c r="N86" s="122">
        <v>5917198330</v>
      </c>
      <c r="O86" s="122">
        <v>7238239019</v>
      </c>
      <c r="P86" s="122">
        <v>-607021363</v>
      </c>
      <c r="Q86" s="122">
        <v>-22785143426</v>
      </c>
      <c r="R86" s="277">
        <v>-19288677950</v>
      </c>
    </row>
    <row r="87" spans="3:20">
      <c r="C87" s="136" t="s">
        <v>182</v>
      </c>
      <c r="D87" s="122">
        <v>-3006491359</v>
      </c>
      <c r="E87" s="122">
        <v>-1335339767</v>
      </c>
      <c r="F87" s="122">
        <v>8083829561</v>
      </c>
      <c r="G87" s="122">
        <v>-4967887532</v>
      </c>
      <c r="H87" s="122">
        <v>-19143549918</v>
      </c>
      <c r="I87" s="122">
        <v>-21191897405</v>
      </c>
      <c r="J87" s="122">
        <v>-24126582654</v>
      </c>
      <c r="K87" s="122">
        <v>-7329379679</v>
      </c>
      <c r="L87" s="122">
        <v>-9312649183</v>
      </c>
      <c r="M87" s="122">
        <v>-4975803101</v>
      </c>
      <c r="N87" s="122">
        <v>3790417580</v>
      </c>
      <c r="O87" s="122">
        <v>-16393294393</v>
      </c>
      <c r="P87" s="122">
        <v>-68514992704</v>
      </c>
      <c r="Q87" s="122">
        <v>-24501924981</v>
      </c>
      <c r="R87" s="277">
        <v>18887850447</v>
      </c>
    </row>
    <row r="88" spans="3:20">
      <c r="C88" s="136" t="s">
        <v>183</v>
      </c>
      <c r="D88" s="162">
        <v>347660313098</v>
      </c>
      <c r="E88" s="162">
        <v>358963807527</v>
      </c>
      <c r="F88" s="162">
        <v>391018700503</v>
      </c>
      <c r="G88" s="162">
        <v>402542351524</v>
      </c>
      <c r="H88" s="162">
        <v>416165343423</v>
      </c>
      <c r="I88" s="162">
        <v>437597971248</v>
      </c>
      <c r="J88" s="162">
        <v>454216010944</v>
      </c>
      <c r="K88" s="162">
        <v>453400467566</v>
      </c>
      <c r="L88" s="162">
        <v>470859662284</v>
      </c>
      <c r="M88" s="162">
        <v>509634503173</v>
      </c>
      <c r="N88" s="162">
        <v>571483281523</v>
      </c>
      <c r="O88" s="122">
        <v>148154241860</v>
      </c>
      <c r="P88" s="122">
        <v>238161606636</v>
      </c>
      <c r="Q88" s="122">
        <v>377922999426</v>
      </c>
      <c r="R88" s="277">
        <v>505448813124</v>
      </c>
    </row>
    <row r="89" spans="3:20">
      <c r="C89" s="136" t="s">
        <v>184</v>
      </c>
      <c r="D89" s="162">
        <v>275908383220</v>
      </c>
      <c r="E89" s="162">
        <v>374348723590</v>
      </c>
      <c r="F89" s="162">
        <v>467416306849</v>
      </c>
      <c r="G89" s="162">
        <v>478680532316</v>
      </c>
      <c r="H89" s="162">
        <v>569450103324</v>
      </c>
      <c r="I89" s="162">
        <v>591340802130</v>
      </c>
      <c r="J89" s="162">
        <v>485707381399</v>
      </c>
      <c r="K89" s="162">
        <v>490306955106</v>
      </c>
      <c r="L89" s="162">
        <v>484972169142</v>
      </c>
      <c r="M89" s="162">
        <v>452083475127</v>
      </c>
      <c r="N89" s="162">
        <v>528234056852</v>
      </c>
      <c r="O89" s="122">
        <v>514758632087</v>
      </c>
      <c r="P89" s="122">
        <v>594162529846</v>
      </c>
      <c r="Q89" s="122">
        <v>695464043662</v>
      </c>
      <c r="R89" s="277">
        <v>1076697676487</v>
      </c>
    </row>
    <row r="90" spans="3:20" s="119" customFormat="1">
      <c r="C90" s="157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</row>
    <row r="91" spans="3:20">
      <c r="C91" s="146" t="s">
        <v>185</v>
      </c>
      <c r="D91" s="140">
        <v>3746965874600</v>
      </c>
      <c r="E91" s="140">
        <v>3992153424926</v>
      </c>
      <c r="F91" s="140">
        <v>4445224874915</v>
      </c>
      <c r="G91" s="140">
        <v>4507819805367</v>
      </c>
      <c r="H91" s="140">
        <v>5752151416502</v>
      </c>
      <c r="I91" s="140">
        <v>5783014341656</v>
      </c>
      <c r="J91" s="140">
        <v>5584583855536</v>
      </c>
      <c r="K91" s="140">
        <v>5627157564368</v>
      </c>
      <c r="L91" s="140">
        <v>5637952224012</v>
      </c>
      <c r="M91" s="140">
        <v>5665987056237</v>
      </c>
      <c r="N91" s="140">
        <v>5883945410055</v>
      </c>
      <c r="O91" s="140">
        <v>5740117751288</v>
      </c>
      <c r="P91" s="140">
        <f>SUM(P84:P89)</f>
        <v>6047810353804</v>
      </c>
      <c r="Q91" s="140">
        <f>SUM(Q84:Q89)</f>
        <v>6701469731116</v>
      </c>
      <c r="R91" s="140">
        <f>SUM(R84:R89)</f>
        <v>7469816169125</v>
      </c>
    </row>
    <row r="92" spans="3:20">
      <c r="C92" s="137" t="s">
        <v>186</v>
      </c>
      <c r="D92" s="123">
        <v>5494637681345</v>
      </c>
      <c r="E92" s="123">
        <v>5810052118888</v>
      </c>
      <c r="F92" s="123">
        <v>6494097939872</v>
      </c>
      <c r="G92" s="123">
        <v>6349428454887</v>
      </c>
      <c r="H92" s="123">
        <v>7724874126348</v>
      </c>
      <c r="I92" s="123">
        <v>7734027089020</v>
      </c>
      <c r="J92" s="123">
        <v>7710898617892</v>
      </c>
      <c r="K92" s="123">
        <v>7959542105267</v>
      </c>
      <c r="L92" s="123">
        <v>8074978102543</v>
      </c>
      <c r="M92" s="123">
        <v>8178307832023</v>
      </c>
      <c r="N92" s="123">
        <v>8785300175527</v>
      </c>
      <c r="O92" s="123">
        <v>8737255755774</v>
      </c>
      <c r="P92" s="123">
        <f>P91+P81</f>
        <v>9495806064231</v>
      </c>
      <c r="Q92" s="123">
        <f>Q91+Q81</f>
        <v>10042994999034</v>
      </c>
      <c r="R92" s="123">
        <f>R91+R81</f>
        <v>11208492468873</v>
      </c>
    </row>
    <row r="95" spans="3:20"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279"/>
      <c r="R95" s="279"/>
    </row>
  </sheetData>
  <phoneticPr fontId="2" type="noConversion"/>
  <pageMargins left="0.7" right="0.7" top="0.75" bottom="0.75" header="0.3" footer="0.3"/>
  <pageSetup paperSize="9" scale="4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1"/>
  <sheetViews>
    <sheetView showGridLines="0" zoomScale="55" zoomScaleNormal="55" workbookViewId="0">
      <pane xSplit="3" ySplit="4" topLeftCell="G5" activePane="bottomRight" state="frozen"/>
      <selection pane="topRight" activeCell="D1" sqref="D1"/>
      <selection pane="bottomLeft" activeCell="A5" sqref="A5"/>
      <selection pane="bottomRight" activeCell="O1" sqref="O1:V1048576"/>
    </sheetView>
  </sheetViews>
  <sheetFormatPr defaultRowHeight="17" outlineLevelCol="1"/>
  <cols>
    <col min="1" max="1" width="2.4140625" style="10" customWidth="1"/>
    <col min="2" max="2" width="2.08203125" style="10" customWidth="1"/>
    <col min="3" max="3" width="30.08203125" style="10" customWidth="1"/>
    <col min="4" max="4" width="8.83203125" customWidth="1"/>
    <col min="5" max="8" width="8.83203125" customWidth="1" outlineLevel="1"/>
    <col min="10" max="10" width="8.83203125" customWidth="1" outlineLevel="1"/>
    <col min="11" max="13" width="9" customWidth="1" outlineLevel="1"/>
    <col min="14" max="14" width="9"/>
    <col min="15" max="17" width="8.83203125" customWidth="1"/>
    <col min="19" max="19" width="9" style="56"/>
    <col min="20" max="20" width="10.1640625" style="56" bestFit="1" customWidth="1"/>
    <col min="21" max="21" width="9" style="56" bestFit="1" customWidth="1"/>
    <col min="22" max="22" width="11" style="56" bestFit="1" customWidth="1"/>
  </cols>
  <sheetData>
    <row r="1" spans="1:22" ht="25.5">
      <c r="A1" s="191"/>
      <c r="B1" s="192" t="s">
        <v>41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229"/>
      <c r="P1" s="229"/>
      <c r="Q1" s="229"/>
      <c r="R1" s="229"/>
      <c r="S1" s="194"/>
      <c r="T1" s="194"/>
      <c r="U1" s="194"/>
      <c r="V1" s="194"/>
    </row>
    <row r="2" spans="1:22">
      <c r="A2" s="196"/>
      <c r="B2" s="195"/>
      <c r="C2" s="196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197"/>
      <c r="T2" s="197"/>
      <c r="U2" s="197"/>
      <c r="V2" s="197"/>
    </row>
    <row r="3" spans="1:22">
      <c r="A3" s="259"/>
      <c r="B3" s="196" t="s">
        <v>0</v>
      </c>
      <c r="C3" s="11"/>
      <c r="D3" s="198">
        <v>2017</v>
      </c>
      <c r="E3" s="29" t="s">
        <v>67</v>
      </c>
      <c r="F3" s="29" t="s">
        <v>68</v>
      </c>
      <c r="G3" s="29" t="s">
        <v>69</v>
      </c>
      <c r="H3" s="29" t="s">
        <v>70</v>
      </c>
      <c r="I3" s="198">
        <v>2018</v>
      </c>
      <c r="J3" s="29" t="s">
        <v>71</v>
      </c>
      <c r="K3" s="29" t="s">
        <v>155</v>
      </c>
      <c r="L3" s="29" t="s">
        <v>156</v>
      </c>
      <c r="M3" s="29" t="s">
        <v>72</v>
      </c>
      <c r="N3" s="198">
        <v>2019</v>
      </c>
      <c r="O3" s="29" t="s">
        <v>215</v>
      </c>
      <c r="P3" s="29" t="s">
        <v>246</v>
      </c>
      <c r="Q3" s="29" t="s">
        <v>260</v>
      </c>
      <c r="R3" s="198">
        <v>2020</v>
      </c>
      <c r="S3" s="29" t="s">
        <v>66</v>
      </c>
      <c r="T3" s="270" t="s">
        <v>253</v>
      </c>
      <c r="U3" s="270" t="s">
        <v>94</v>
      </c>
      <c r="V3" s="270" t="s">
        <v>255</v>
      </c>
    </row>
    <row r="4" spans="1:22">
      <c r="A4" s="199"/>
      <c r="B4" s="200" t="s">
        <v>1</v>
      </c>
      <c r="C4" s="201"/>
      <c r="D4" s="30">
        <v>978700276407</v>
      </c>
      <c r="E4" s="202">
        <v>244577657084</v>
      </c>
      <c r="F4" s="202">
        <v>252522857587</v>
      </c>
      <c r="G4" s="202">
        <v>291778362931</v>
      </c>
      <c r="H4" s="202">
        <v>385045774258</v>
      </c>
      <c r="I4" s="30">
        <v>1173924651860</v>
      </c>
      <c r="J4" s="202">
        <v>331522222544</v>
      </c>
      <c r="K4" s="202">
        <v>361960671925</v>
      </c>
      <c r="L4" s="202">
        <v>388482180201</v>
      </c>
      <c r="M4" s="202">
        <v>431505997981</v>
      </c>
      <c r="N4" s="30">
        <v>1513471072651</v>
      </c>
      <c r="O4" s="202">
        <v>406609419165</v>
      </c>
      <c r="P4" s="202">
        <v>415094226586</v>
      </c>
      <c r="Q4" s="202">
        <v>449468771645</v>
      </c>
      <c r="R4" s="30">
        <f>SUM(O4:Q4)</f>
        <v>1271172417396</v>
      </c>
      <c r="S4" s="203">
        <f>Q4-P4</f>
        <v>34374545059</v>
      </c>
      <c r="T4" s="227">
        <f>+IF(P4&lt;0,-(Q4/P4-1),(Q4/P4-1))</f>
        <v>8.2811426556611556E-2</v>
      </c>
      <c r="U4" s="269">
        <f>Q4-L4</f>
        <v>60986591444</v>
      </c>
      <c r="V4" s="227">
        <f>+IF(L4&lt;0,-(Q4/L4-1),(Q4/L4-1))</f>
        <v>0.15698684406179364</v>
      </c>
    </row>
    <row r="5" spans="1:22">
      <c r="A5" s="73"/>
      <c r="B5" s="55"/>
      <c r="C5" s="65"/>
      <c r="D5" s="32"/>
      <c r="E5" s="31"/>
      <c r="F5" s="31"/>
      <c r="G5" s="31"/>
      <c r="H5" s="31"/>
      <c r="I5" s="32"/>
      <c r="J5" s="31"/>
      <c r="K5" s="31"/>
      <c r="L5" s="31"/>
      <c r="M5" s="31"/>
      <c r="N5" s="32"/>
      <c r="O5" s="31"/>
      <c r="P5" s="31"/>
      <c r="Q5" s="31"/>
      <c r="R5" s="32"/>
      <c r="S5" s="87"/>
      <c r="T5" s="74"/>
      <c r="U5" s="88"/>
      <c r="V5" s="74"/>
    </row>
    <row r="6" spans="1:22">
      <c r="A6" s="75"/>
      <c r="B6" s="65" t="s">
        <v>2</v>
      </c>
      <c r="C6" s="12"/>
      <c r="D6" s="32">
        <v>881149453558</v>
      </c>
      <c r="E6" s="31">
        <v>228192029229</v>
      </c>
      <c r="F6" s="31">
        <v>223004879041</v>
      </c>
      <c r="G6" s="31">
        <v>255787907305</v>
      </c>
      <c r="H6" s="31">
        <v>344573781107</v>
      </c>
      <c r="I6" s="32">
        <v>1051558596682</v>
      </c>
      <c r="J6" s="31">
        <v>296868575948</v>
      </c>
      <c r="K6" s="31">
        <v>316612292590</v>
      </c>
      <c r="L6" s="31">
        <v>338958222788</v>
      </c>
      <c r="M6" s="31">
        <v>364968056802</v>
      </c>
      <c r="N6" s="32">
        <v>1317407148128</v>
      </c>
      <c r="O6" s="31">
        <v>341164160612</v>
      </c>
      <c r="P6" s="31">
        <v>359373271655</v>
      </c>
      <c r="Q6" s="31">
        <v>377083662045</v>
      </c>
      <c r="R6" s="230">
        <f t="shared" ref="R6:R12" si="0">SUM(O6:Q6)</f>
        <v>1077621094312</v>
      </c>
      <c r="S6" s="89">
        <f t="shared" ref="S6:S12" si="1">Q6-P6</f>
        <v>17710390390</v>
      </c>
      <c r="T6" s="103">
        <f t="shared" ref="T6:T12" si="2">+IF(P6&lt;0,-(Q6/P6-1),(Q6/P6-1))</f>
        <v>4.9281323311662684E-2</v>
      </c>
      <c r="U6" s="86">
        <f t="shared" ref="U6:U12" si="3">Q6-L6</f>
        <v>38125439257</v>
      </c>
      <c r="V6" s="103">
        <f t="shared" ref="V6:V12" si="4">+IF(L6&lt;0,-(Q6/L6-1),(Q6/L6-1))</f>
        <v>0.11247828402984461</v>
      </c>
    </row>
    <row r="7" spans="1:22">
      <c r="A7" s="77"/>
      <c r="B7" s="57"/>
      <c r="C7" s="14" t="s">
        <v>205</v>
      </c>
      <c r="D7" s="34">
        <v>237900264360</v>
      </c>
      <c r="E7" s="33">
        <v>63852576624</v>
      </c>
      <c r="F7" s="33">
        <v>59442693832</v>
      </c>
      <c r="G7" s="33">
        <v>63665115725</v>
      </c>
      <c r="H7" s="33">
        <v>83430705125</v>
      </c>
      <c r="I7" s="34">
        <v>270391091306</v>
      </c>
      <c r="J7" s="33">
        <v>66315798340</v>
      </c>
      <c r="K7" s="33">
        <v>66070552216</v>
      </c>
      <c r="L7" s="33">
        <v>78716400605</v>
      </c>
      <c r="M7" s="33">
        <v>85081587861</v>
      </c>
      <c r="N7" s="34">
        <v>296184339022</v>
      </c>
      <c r="O7" s="33">
        <v>68679116867</v>
      </c>
      <c r="P7" s="33">
        <v>71788589437</v>
      </c>
      <c r="Q7" s="33">
        <v>81556163615</v>
      </c>
      <c r="R7" s="230">
        <f t="shared" si="0"/>
        <v>222023869919</v>
      </c>
      <c r="S7" s="89">
        <f t="shared" si="1"/>
        <v>9767574178</v>
      </c>
      <c r="T7" s="103">
        <f t="shared" si="2"/>
        <v>0.13606026047596043</v>
      </c>
      <c r="U7" s="86">
        <f t="shared" si="3"/>
        <v>2839763010</v>
      </c>
      <c r="V7" s="103">
        <f t="shared" si="4"/>
        <v>3.6075874762744542E-2</v>
      </c>
    </row>
    <row r="8" spans="1:22">
      <c r="A8" s="77"/>
      <c r="B8" s="57"/>
      <c r="C8" s="57" t="s">
        <v>206</v>
      </c>
      <c r="D8" s="34">
        <v>344500860779</v>
      </c>
      <c r="E8" s="33">
        <v>93908024879</v>
      </c>
      <c r="F8" s="33">
        <v>92106053024</v>
      </c>
      <c r="G8" s="33">
        <v>110641232828</v>
      </c>
      <c r="H8" s="33">
        <v>164785673451</v>
      </c>
      <c r="I8" s="34">
        <v>461440984182</v>
      </c>
      <c r="J8" s="33">
        <v>151259550261</v>
      </c>
      <c r="K8" s="33">
        <v>162666354277</v>
      </c>
      <c r="L8" s="33">
        <v>168149708445</v>
      </c>
      <c r="M8" s="33">
        <v>188653896880</v>
      </c>
      <c r="N8" s="34">
        <v>670729509863</v>
      </c>
      <c r="O8" s="33">
        <v>191776701907</v>
      </c>
      <c r="P8" s="33">
        <v>200237528927</v>
      </c>
      <c r="Q8" s="33">
        <v>211339527455</v>
      </c>
      <c r="R8" s="230">
        <f t="shared" si="0"/>
        <v>603353758289</v>
      </c>
      <c r="S8" s="89">
        <f t="shared" si="1"/>
        <v>11101998528</v>
      </c>
      <c r="T8" s="103">
        <f t="shared" si="2"/>
        <v>5.5444144699006159E-2</v>
      </c>
      <c r="U8" s="86">
        <f t="shared" si="3"/>
        <v>43189819010</v>
      </c>
      <c r="V8" s="103">
        <f t="shared" si="4"/>
        <v>0.25685336840252049</v>
      </c>
    </row>
    <row r="9" spans="1:22">
      <c r="A9" s="77"/>
      <c r="B9" s="57"/>
      <c r="C9" s="57" t="s">
        <v>207</v>
      </c>
      <c r="D9" s="34">
        <v>165573161443</v>
      </c>
      <c r="E9" s="33">
        <v>41257139950</v>
      </c>
      <c r="F9" s="33">
        <v>44122505116</v>
      </c>
      <c r="G9" s="33">
        <v>47963380366</v>
      </c>
      <c r="H9" s="33">
        <v>50437621724</v>
      </c>
      <c r="I9" s="34">
        <v>183780647156</v>
      </c>
      <c r="J9" s="33">
        <v>45233526485</v>
      </c>
      <c r="K9" s="33">
        <v>47055511327</v>
      </c>
      <c r="L9" s="33">
        <v>45549172171</v>
      </c>
      <c r="M9" s="33">
        <v>43022963141</v>
      </c>
      <c r="N9" s="34">
        <v>180861173124</v>
      </c>
      <c r="O9" s="33">
        <v>42656875782</v>
      </c>
      <c r="P9" s="33">
        <v>50016498585</v>
      </c>
      <c r="Q9" s="33">
        <v>43103257124</v>
      </c>
      <c r="R9" s="230">
        <f t="shared" si="0"/>
        <v>135776631491</v>
      </c>
      <c r="S9" s="89">
        <f t="shared" si="1"/>
        <v>-6913241461</v>
      </c>
      <c r="T9" s="103">
        <f t="shared" si="2"/>
        <v>-0.13821922078874371</v>
      </c>
      <c r="U9" s="86">
        <f t="shared" si="3"/>
        <v>-2445915047</v>
      </c>
      <c r="V9" s="103">
        <f t="shared" si="4"/>
        <v>-5.3698342481781736E-2</v>
      </c>
    </row>
    <row r="10" spans="1:22">
      <c r="A10" s="77"/>
      <c r="B10" s="57"/>
      <c r="C10" s="57" t="s">
        <v>208</v>
      </c>
      <c r="D10" s="34">
        <v>38087200476</v>
      </c>
      <c r="E10" s="33">
        <v>6145561655</v>
      </c>
      <c r="F10" s="33">
        <v>3379641042</v>
      </c>
      <c r="G10" s="33">
        <v>7139527353</v>
      </c>
      <c r="H10" s="33">
        <v>12874822268</v>
      </c>
      <c r="I10" s="34">
        <v>29539552318</v>
      </c>
      <c r="J10" s="33">
        <v>2184358615</v>
      </c>
      <c r="K10" s="33">
        <v>4844182012</v>
      </c>
      <c r="L10" s="33">
        <v>5054372727</v>
      </c>
      <c r="M10" s="33">
        <v>14338162966</v>
      </c>
      <c r="N10" s="34">
        <v>26421076320</v>
      </c>
      <c r="O10" s="33">
        <v>3065592464</v>
      </c>
      <c r="P10" s="33">
        <v>4048694762</v>
      </c>
      <c r="Q10" s="33">
        <v>5031488732</v>
      </c>
      <c r="R10" s="230">
        <f t="shared" si="0"/>
        <v>12145775958</v>
      </c>
      <c r="S10" s="89">
        <f t="shared" si="1"/>
        <v>982793970</v>
      </c>
      <c r="T10" s="103">
        <f t="shared" si="2"/>
        <v>0.24274340936349392</v>
      </c>
      <c r="U10" s="86">
        <f t="shared" si="3"/>
        <v>-22883995</v>
      </c>
      <c r="V10" s="103">
        <f t="shared" si="4"/>
        <v>-4.5275638018850151E-3</v>
      </c>
    </row>
    <row r="11" spans="1:22">
      <c r="A11" s="77"/>
      <c r="B11" s="57"/>
      <c r="C11" s="57" t="s">
        <v>209</v>
      </c>
      <c r="D11" s="34">
        <v>70069693594</v>
      </c>
      <c r="E11" s="33">
        <v>17305158085</v>
      </c>
      <c r="F11" s="33">
        <v>17477962288</v>
      </c>
      <c r="G11" s="33">
        <v>19470897867</v>
      </c>
      <c r="H11" s="33">
        <v>25810486567</v>
      </c>
      <c r="I11" s="34">
        <v>80064504807</v>
      </c>
      <c r="J11" s="33">
        <v>28276579818</v>
      </c>
      <c r="K11" s="33">
        <v>31438398528</v>
      </c>
      <c r="L11" s="33">
        <v>36880748475</v>
      </c>
      <c r="M11" s="33">
        <v>29057615946</v>
      </c>
      <c r="N11" s="34">
        <v>125653342767</v>
      </c>
      <c r="O11" s="33">
        <v>30790150489</v>
      </c>
      <c r="P11" s="33">
        <v>28523044504</v>
      </c>
      <c r="Q11" s="33">
        <v>30777385300</v>
      </c>
      <c r="R11" s="230">
        <f t="shared" si="0"/>
        <v>90090580293</v>
      </c>
      <c r="S11" s="89">
        <f t="shared" si="1"/>
        <v>2254340796</v>
      </c>
      <c r="T11" s="103">
        <f t="shared" si="2"/>
        <v>7.903577038151921E-2</v>
      </c>
      <c r="U11" s="86">
        <f t="shared" si="3"/>
        <v>-6103363175</v>
      </c>
      <c r="V11" s="103">
        <f t="shared" si="4"/>
        <v>-0.16548913531777232</v>
      </c>
    </row>
    <row r="12" spans="1:22">
      <c r="A12" s="77"/>
      <c r="B12" s="57"/>
      <c r="C12" s="57" t="s">
        <v>210</v>
      </c>
      <c r="D12" s="34">
        <v>25018272906</v>
      </c>
      <c r="E12" s="15">
        <v>5723568036</v>
      </c>
      <c r="F12" s="15">
        <v>6476023739</v>
      </c>
      <c r="G12" s="15">
        <v>6907753166</v>
      </c>
      <c r="H12" s="33">
        <v>7234471972</v>
      </c>
      <c r="I12" s="34">
        <v>26341816913</v>
      </c>
      <c r="J12" s="15">
        <v>3598762429</v>
      </c>
      <c r="K12" s="33">
        <v>4537294230</v>
      </c>
      <c r="L12" s="33">
        <v>4607820365</v>
      </c>
      <c r="M12" s="33">
        <v>4813830008</v>
      </c>
      <c r="N12" s="34">
        <v>17557707032</v>
      </c>
      <c r="O12" s="33">
        <v>4195723103</v>
      </c>
      <c r="P12" s="33">
        <v>4758915440</v>
      </c>
      <c r="Q12" s="33">
        <v>5275839819</v>
      </c>
      <c r="R12" s="230">
        <f t="shared" si="0"/>
        <v>14230478362</v>
      </c>
      <c r="S12" s="89">
        <f t="shared" si="1"/>
        <v>516924379</v>
      </c>
      <c r="T12" s="103">
        <f t="shared" si="2"/>
        <v>0.10862230806942019</v>
      </c>
      <c r="U12" s="86">
        <f t="shared" si="3"/>
        <v>668019454</v>
      </c>
      <c r="V12" s="103">
        <f t="shared" si="4"/>
        <v>0.14497515117432314</v>
      </c>
    </row>
    <row r="13" spans="1:22">
      <c r="A13" s="77"/>
      <c r="B13" s="13"/>
      <c r="C13" s="15"/>
      <c r="D13" s="34"/>
      <c r="E13" s="15"/>
      <c r="F13" s="15"/>
      <c r="G13" s="15"/>
      <c r="H13" s="15"/>
      <c r="I13" s="34"/>
      <c r="J13" s="15"/>
      <c r="K13" s="33"/>
      <c r="L13" s="33"/>
      <c r="M13" s="33"/>
      <c r="N13" s="34"/>
      <c r="O13" s="33"/>
      <c r="P13" s="33"/>
      <c r="Q13" s="33"/>
      <c r="R13" s="34"/>
      <c r="S13" s="87"/>
      <c r="T13" s="74"/>
      <c r="U13" s="88"/>
      <c r="V13" s="74"/>
    </row>
    <row r="14" spans="1:22">
      <c r="A14" s="205"/>
      <c r="B14" s="200" t="s">
        <v>42</v>
      </c>
      <c r="C14" s="206"/>
      <c r="D14" s="30">
        <v>97550822849</v>
      </c>
      <c r="E14" s="202">
        <v>16385627855</v>
      </c>
      <c r="F14" s="202">
        <v>29517978546</v>
      </c>
      <c r="G14" s="202">
        <v>35990455626</v>
      </c>
      <c r="H14" s="202">
        <v>40471993151</v>
      </c>
      <c r="I14" s="30">
        <v>122366055178</v>
      </c>
      <c r="J14" s="202">
        <f>J4-J6</f>
        <v>34653646596</v>
      </c>
      <c r="K14" s="202">
        <f t="shared" ref="K14:M14" si="5">K4-K6</f>
        <v>45348379335</v>
      </c>
      <c r="L14" s="202">
        <f t="shared" si="5"/>
        <v>49523957413</v>
      </c>
      <c r="M14" s="202">
        <f t="shared" si="5"/>
        <v>66537941179</v>
      </c>
      <c r="N14" s="30">
        <f>SUM(J14:M14)</f>
        <v>196063924523</v>
      </c>
      <c r="O14" s="202">
        <v>65445258553</v>
      </c>
      <c r="P14" s="202">
        <v>55720954931</v>
      </c>
      <c r="Q14" s="202">
        <v>72385109600</v>
      </c>
      <c r="R14" s="30">
        <f>SUM(O14:Q14)</f>
        <v>193551323084</v>
      </c>
      <c r="S14" s="203">
        <f>Q14-P14</f>
        <v>16664154669</v>
      </c>
      <c r="T14" s="204">
        <f>+IF(P14&lt;0,-(Q14/P14-1),(Q14/P14-1))</f>
        <v>0.29906441283419216</v>
      </c>
      <c r="U14" s="203">
        <f>Q14-L14</f>
        <v>22861152187</v>
      </c>
      <c r="V14" s="204">
        <f>+IF(L14&lt;0,-(Q14/L14-1),(Q14/L14-1))</f>
        <v>0.46161804066568735</v>
      </c>
    </row>
    <row r="15" spans="1:22">
      <c r="A15" s="78"/>
      <c r="B15" s="79"/>
      <c r="C15" s="16" t="s">
        <v>43</v>
      </c>
      <c r="D15" s="164">
        <v>9.9673848266527657E-2</v>
      </c>
      <c r="E15" s="79">
        <v>6.6995603974456142E-2</v>
      </c>
      <c r="F15" s="79">
        <v>0.11689230364356371</v>
      </c>
      <c r="G15" s="79">
        <v>0.12334861044686529</v>
      </c>
      <c r="H15" s="79">
        <v>0.10510956321749354</v>
      </c>
      <c r="I15" s="163">
        <v>0.10423671994971713</v>
      </c>
      <c r="J15" s="79">
        <f t="shared" ref="J15:R15" si="6">J14/J4</f>
        <v>0.10452887993474021</v>
      </c>
      <c r="K15" s="79">
        <f t="shared" si="6"/>
        <v>0.12528537725887637</v>
      </c>
      <c r="L15" s="79">
        <f t="shared" si="6"/>
        <v>0.12748064116448377</v>
      </c>
      <c r="M15" s="79">
        <f t="shared" si="6"/>
        <v>0.15419934251280046</v>
      </c>
      <c r="N15" s="163">
        <f t="shared" si="6"/>
        <v>0.1295458684780634</v>
      </c>
      <c r="O15" s="79">
        <f t="shared" si="6"/>
        <v>0.16095362150585757</v>
      </c>
      <c r="P15" s="79">
        <f t="shared" si="6"/>
        <v>0.13423688252492624</v>
      </c>
      <c r="Q15" s="79">
        <f t="shared" si="6"/>
        <v>0.16104591501447246</v>
      </c>
      <c r="R15" s="163">
        <f t="shared" si="6"/>
        <v>0.15226205386086836</v>
      </c>
      <c r="S15" s="262">
        <f>Q15-P15</f>
        <v>2.680903248954622E-2</v>
      </c>
      <c r="T15" s="165" t="s">
        <v>254</v>
      </c>
      <c r="U15" s="262">
        <f>Q15-L15</f>
        <v>3.3565273849988697E-2</v>
      </c>
      <c r="V15" s="165" t="s">
        <v>254</v>
      </c>
    </row>
    <row r="16" spans="1:22">
      <c r="A16" s="77"/>
      <c r="B16" s="13"/>
      <c r="C16" s="14"/>
      <c r="D16" s="34"/>
      <c r="E16" s="33"/>
      <c r="F16" s="33"/>
      <c r="G16" s="15"/>
      <c r="H16" s="33"/>
      <c r="I16" s="34"/>
      <c r="J16" s="33"/>
      <c r="K16" s="33"/>
      <c r="L16" s="15"/>
      <c r="M16" s="33"/>
      <c r="N16" s="34"/>
      <c r="O16" s="15"/>
      <c r="P16" s="15"/>
      <c r="Q16" s="15"/>
      <c r="R16" s="34"/>
      <c r="S16" s="87"/>
      <c r="T16" s="74"/>
      <c r="U16" s="90"/>
      <c r="V16" s="74"/>
    </row>
    <row r="17" spans="1:23">
      <c r="A17" s="80"/>
      <c r="B17" s="3" t="s">
        <v>44</v>
      </c>
      <c r="C17" s="12"/>
      <c r="D17" s="32">
        <v>244605054922</v>
      </c>
      <c r="E17" s="31">
        <v>50042016191</v>
      </c>
      <c r="F17" s="31">
        <v>3544757325</v>
      </c>
      <c r="G17" s="31">
        <v>2612899285</v>
      </c>
      <c r="H17" s="31">
        <v>2358609307</v>
      </c>
      <c r="I17" s="32">
        <v>58558282108</v>
      </c>
      <c r="J17" s="31">
        <v>1006117600</v>
      </c>
      <c r="K17" s="31">
        <v>1343621877</v>
      </c>
      <c r="L17" s="31">
        <v>3915202271</v>
      </c>
      <c r="M17" s="31">
        <v>4699253126</v>
      </c>
      <c r="N17" s="32">
        <v>10964194874</v>
      </c>
      <c r="O17" s="31">
        <v>1988325364</v>
      </c>
      <c r="P17" s="31">
        <v>1141553857</v>
      </c>
      <c r="Q17" s="31">
        <v>21349918953</v>
      </c>
      <c r="R17" s="32">
        <f>SUM(O17:Q17)</f>
        <v>24479798174</v>
      </c>
      <c r="S17" s="89">
        <f>Q17-P17</f>
        <v>20208365096</v>
      </c>
      <c r="T17" s="103">
        <f>+IF(P17&lt;0,-(Q17/P17-1),(Q17/P17-1))</f>
        <v>17.702506957584568</v>
      </c>
      <c r="U17" s="86">
        <f>Q17-L17</f>
        <v>17434716682</v>
      </c>
      <c r="V17" s="103">
        <f>+IF(L17&lt;0,-(Q17/L17-1),(Q17/L17-1))</f>
        <v>4.4530819802438755</v>
      </c>
    </row>
    <row r="18" spans="1:23">
      <c r="A18" s="80"/>
      <c r="B18" s="3" t="s">
        <v>45</v>
      </c>
      <c r="C18" s="36"/>
      <c r="D18" s="32">
        <v>86259126826</v>
      </c>
      <c r="E18" s="35">
        <v>4972573153</v>
      </c>
      <c r="F18" s="35">
        <v>7316692354</v>
      </c>
      <c r="G18" s="35">
        <v>3192009967</v>
      </c>
      <c r="H18" s="35">
        <v>26872836561</v>
      </c>
      <c r="I18" s="32">
        <v>42354112035</v>
      </c>
      <c r="J18" s="35">
        <v>13664458217</v>
      </c>
      <c r="K18" s="35">
        <v>12059886674</v>
      </c>
      <c r="L18" s="35">
        <v>6482183098</v>
      </c>
      <c r="M18" s="35">
        <v>440649047519</v>
      </c>
      <c r="N18" s="32">
        <v>472855575508</v>
      </c>
      <c r="O18" s="35">
        <v>10136839421</v>
      </c>
      <c r="P18" s="35">
        <v>9122911716</v>
      </c>
      <c r="Q18" s="35">
        <v>5056219822</v>
      </c>
      <c r="R18" s="32">
        <f>SUM(O18:Q18)</f>
        <v>24315970959</v>
      </c>
      <c r="S18" s="89">
        <f>Q18-P18</f>
        <v>-4066691894</v>
      </c>
      <c r="T18" s="103">
        <f>+IF(P18&lt;0,-(Q18/P18-1),(Q18/P18-1))</f>
        <v>-0.44576688020204447</v>
      </c>
      <c r="U18" s="86">
        <f>Q18-L18</f>
        <v>-1425963276</v>
      </c>
      <c r="V18" s="103">
        <f>+IF(L18&lt;0,-(Q18/L18-1),(Q18/L18-1))</f>
        <v>-0.21998194966753781</v>
      </c>
    </row>
    <row r="19" spans="1:23">
      <c r="A19" s="77"/>
      <c r="B19" s="17" t="s">
        <v>7</v>
      </c>
      <c r="C19" s="18"/>
      <c r="D19" s="32">
        <v>43324411407</v>
      </c>
      <c r="E19" s="35">
        <v>17828701861</v>
      </c>
      <c r="F19" s="35">
        <v>39812042439</v>
      </c>
      <c r="G19" s="35">
        <v>5790524473</v>
      </c>
      <c r="H19" s="35">
        <v>16794978003</v>
      </c>
      <c r="I19" s="32">
        <v>80226246776</v>
      </c>
      <c r="J19" s="35">
        <v>13638007539</v>
      </c>
      <c r="K19" s="35">
        <v>12494197523</v>
      </c>
      <c r="L19" s="35">
        <v>31624767972</v>
      </c>
      <c r="M19" s="35">
        <v>-2189972984</v>
      </c>
      <c r="N19" s="32">
        <v>55567000050</v>
      </c>
      <c r="O19" s="35">
        <v>29478456554</v>
      </c>
      <c r="P19" s="35">
        <v>5065581696</v>
      </c>
      <c r="Q19" s="35">
        <v>2782538230</v>
      </c>
      <c r="R19" s="32">
        <f>SUM(O19:Q19)</f>
        <v>37326576480</v>
      </c>
      <c r="S19" s="89">
        <f>Q19-P19</f>
        <v>-2283043466</v>
      </c>
      <c r="T19" s="103">
        <f>+IF(P19&lt;0,-(Q19/P19-1),(Q19/P19-1))</f>
        <v>-0.4506971959020597</v>
      </c>
      <c r="U19" s="86">
        <f>Q19-L19</f>
        <v>-28842229742</v>
      </c>
      <c r="V19" s="103">
        <f>+IF(L19&lt;0,-(Q19/L19-1),(Q19/L19-1))</f>
        <v>-0.9120139558821867</v>
      </c>
    </row>
    <row r="20" spans="1:23">
      <c r="A20" s="77"/>
      <c r="B20" s="3" t="s">
        <v>8</v>
      </c>
      <c r="C20" s="12"/>
      <c r="D20" s="32">
        <v>51795287720</v>
      </c>
      <c r="E20" s="35">
        <v>9207212621</v>
      </c>
      <c r="F20" s="35">
        <v>1438562470</v>
      </c>
      <c r="G20" s="35">
        <v>6934093370</v>
      </c>
      <c r="H20" s="35">
        <v>18551510430</v>
      </c>
      <c r="I20" s="32">
        <v>36131378891</v>
      </c>
      <c r="J20" s="35">
        <v>3994612281</v>
      </c>
      <c r="K20" s="35">
        <v>4446185914</v>
      </c>
      <c r="L20" s="35">
        <v>2505448752</v>
      </c>
      <c r="M20" s="35">
        <v>8886766949</v>
      </c>
      <c r="N20" s="32">
        <v>19833013896</v>
      </c>
      <c r="O20" s="35">
        <v>3394513523</v>
      </c>
      <c r="P20" s="35">
        <v>2361433970</v>
      </c>
      <c r="Q20" s="35">
        <v>1491718191</v>
      </c>
      <c r="R20" s="32">
        <f>SUM(O20:Q20)</f>
        <v>7247665684</v>
      </c>
      <c r="S20" s="89">
        <f>Q20-P20</f>
        <v>-869715779</v>
      </c>
      <c r="T20" s="103">
        <f>+IF(P20&lt;0,-(Q20/P20-1),(Q20/P20-1))</f>
        <v>-0.36829985087408568</v>
      </c>
      <c r="U20" s="86">
        <f>Q20-L20</f>
        <v>-1013730561</v>
      </c>
      <c r="V20" s="103">
        <f>+IF(L20&lt;0,-(Q20/L20-1),(Q20/L20-1))</f>
        <v>-0.40461037576233772</v>
      </c>
    </row>
    <row r="21" spans="1:23">
      <c r="A21" s="80"/>
      <c r="B21" s="13"/>
      <c r="C21" s="14"/>
      <c r="D21" s="34"/>
      <c r="E21" s="15"/>
      <c r="F21" s="15"/>
      <c r="G21" s="15"/>
      <c r="H21" s="15"/>
      <c r="I21" s="34"/>
      <c r="J21" s="15"/>
      <c r="K21" s="15"/>
      <c r="L21" s="15"/>
      <c r="M21" s="15"/>
      <c r="N21" s="34"/>
      <c r="O21" s="15"/>
      <c r="P21" s="15"/>
      <c r="Q21" s="15"/>
      <c r="R21" s="34"/>
      <c r="S21" s="264"/>
      <c r="T21" s="165"/>
      <c r="U21" s="86"/>
      <c r="V21" s="165"/>
    </row>
    <row r="22" spans="1:23">
      <c r="A22" s="81"/>
      <c r="B22" s="3" t="s">
        <v>46</v>
      </c>
      <c r="C22" s="12"/>
      <c r="D22" s="32">
        <v>247425874632</v>
      </c>
      <c r="E22" s="35">
        <v>70076560133</v>
      </c>
      <c r="F22" s="35">
        <v>64119523486</v>
      </c>
      <c r="G22" s="35">
        <v>34267776047</v>
      </c>
      <c r="H22" s="35">
        <v>14201233470</v>
      </c>
      <c r="I22" s="32">
        <v>182665093136</v>
      </c>
      <c r="J22" s="35">
        <v>31638701237</v>
      </c>
      <c r="K22" s="35">
        <v>42680126147</v>
      </c>
      <c r="L22" s="35">
        <v>76076295806</v>
      </c>
      <c r="M22" s="35">
        <v>-380488593147</v>
      </c>
      <c r="N22" s="32">
        <v>-230093469957</v>
      </c>
      <c r="O22" s="35">
        <v>83380687527</v>
      </c>
      <c r="P22" s="31">
        <v>50443744798</v>
      </c>
      <c r="Q22" s="31">
        <v>89969628770</v>
      </c>
      <c r="R22" s="32">
        <f>SUM(O22:Q22)</f>
        <v>223794061095</v>
      </c>
      <c r="S22" s="89">
        <f>Q22-P22</f>
        <v>39525883972</v>
      </c>
      <c r="T22" s="103">
        <f>+IF(P22&lt;0,-(Q22/P22-1),(Q22/P22-1))</f>
        <v>0.78356363371275961</v>
      </c>
      <c r="U22" s="86">
        <f>Q22-L22</f>
        <v>13893332964</v>
      </c>
      <c r="V22" s="103">
        <f>+IF(L22&lt;0,-(Q22/L22-1),(Q22/L22-1))</f>
        <v>0.18262367820101266</v>
      </c>
    </row>
    <row r="23" spans="1:23">
      <c r="A23" s="82"/>
      <c r="B23" s="3" t="s">
        <v>75</v>
      </c>
      <c r="C23" s="3"/>
      <c r="D23" s="32">
        <v>29872039888</v>
      </c>
      <c r="E23" s="35">
        <v>16692712210</v>
      </c>
      <c r="F23" s="35">
        <v>19805899029</v>
      </c>
      <c r="G23" s="35">
        <v>40819565691</v>
      </c>
      <c r="H23" s="31">
        <v>15116535994</v>
      </c>
      <c r="I23" s="32">
        <v>92434712924</v>
      </c>
      <c r="J23" s="35">
        <v>10434554149</v>
      </c>
      <c r="K23" s="35">
        <v>16542693250</v>
      </c>
      <c r="L23" s="35">
        <v>9390534823</v>
      </c>
      <c r="M23" s="31">
        <v>-7291159287</v>
      </c>
      <c r="N23" s="32">
        <v>29076622935</v>
      </c>
      <c r="O23" s="35">
        <v>27655273654</v>
      </c>
      <c r="P23" s="31">
        <v>16324886851</v>
      </c>
      <c r="Q23" s="31">
        <v>12901229098</v>
      </c>
      <c r="R23" s="32">
        <f>SUM(O23:Q23)</f>
        <v>56881389603</v>
      </c>
      <c r="S23" s="89">
        <f>Q23-P23</f>
        <v>-3423657753</v>
      </c>
      <c r="T23" s="103">
        <f>+IF(P23&lt;0,-(Q23/P23-1),(Q23/P23-1))</f>
        <v>-0.20972015207506811</v>
      </c>
      <c r="U23" s="86">
        <f>Q23-L23</f>
        <v>3510694275</v>
      </c>
      <c r="V23" s="103">
        <f>+IF(L23&lt;0,-(Q23/L23-1),(Q23/L23-1))</f>
        <v>0.37385456112694926</v>
      </c>
    </row>
    <row r="24" spans="1:23">
      <c r="A24" s="81"/>
      <c r="B24" s="3" t="s">
        <v>11</v>
      </c>
      <c r="C24" s="3"/>
      <c r="D24" s="32">
        <v>0</v>
      </c>
      <c r="E24" s="35">
        <v>0</v>
      </c>
      <c r="F24" s="35">
        <v>0</v>
      </c>
      <c r="G24" s="35">
        <v>0</v>
      </c>
      <c r="H24" s="35">
        <v>0</v>
      </c>
      <c r="I24" s="32">
        <v>0</v>
      </c>
      <c r="J24" s="35">
        <v>0</v>
      </c>
      <c r="K24" s="35">
        <v>0</v>
      </c>
      <c r="L24" s="35">
        <v>0</v>
      </c>
      <c r="M24" s="35">
        <v>0</v>
      </c>
      <c r="N24" s="32">
        <v>0</v>
      </c>
      <c r="O24" s="35"/>
      <c r="P24" s="31"/>
      <c r="Q24" s="31"/>
      <c r="R24" s="32">
        <v>0</v>
      </c>
      <c r="S24" s="231" t="s">
        <v>216</v>
      </c>
      <c r="T24" s="165" t="s">
        <v>254</v>
      </c>
      <c r="U24" s="232" t="s">
        <v>217</v>
      </c>
      <c r="V24" s="165" t="s">
        <v>254</v>
      </c>
    </row>
    <row r="25" spans="1:23">
      <c r="A25" s="207"/>
      <c r="B25" s="200" t="s">
        <v>47</v>
      </c>
      <c r="C25" s="201"/>
      <c r="D25" s="30">
        <v>217553834744</v>
      </c>
      <c r="E25" s="202">
        <v>53383847923</v>
      </c>
      <c r="F25" s="202">
        <v>44313624457</v>
      </c>
      <c r="G25" s="202">
        <v>-6551789644</v>
      </c>
      <c r="H25" s="202">
        <v>-915302524</v>
      </c>
      <c r="I25" s="30">
        <v>90230380212</v>
      </c>
      <c r="J25" s="202">
        <v>21204147088</v>
      </c>
      <c r="K25" s="202">
        <v>26137432897</v>
      </c>
      <c r="L25" s="202">
        <v>66685760983</v>
      </c>
      <c r="M25" s="202">
        <v>-373197433860</v>
      </c>
      <c r="N25" s="30">
        <v>-259170092892</v>
      </c>
      <c r="O25" s="202">
        <v>55725413873</v>
      </c>
      <c r="P25" s="202">
        <v>34118857947</v>
      </c>
      <c r="Q25" s="202">
        <v>77068399672</v>
      </c>
      <c r="R25" s="30">
        <f>SUM(O25:Q25)</f>
        <v>166912671492</v>
      </c>
      <c r="S25" s="203">
        <f>Q25-P25</f>
        <v>42949541725</v>
      </c>
      <c r="T25" s="204">
        <f>+IF(P25&lt;0,-(Q25/P25-1),(Q25/P25-1))</f>
        <v>1.2588212006309685</v>
      </c>
      <c r="U25" s="203">
        <f>Q25-L25</f>
        <v>10382638689</v>
      </c>
      <c r="V25" s="204">
        <f>+IF(L25&lt;0,-(Q25/L25-1),(Q25/L25-1))</f>
        <v>0.15569498699500195</v>
      </c>
    </row>
    <row r="26" spans="1:23">
      <c r="A26" s="83"/>
      <c r="B26" s="19"/>
      <c r="C26" s="20"/>
      <c r="D26" s="32"/>
      <c r="E26" s="35"/>
      <c r="F26" s="35"/>
      <c r="G26" s="35"/>
      <c r="H26" s="35"/>
      <c r="I26" s="32"/>
      <c r="J26" s="35"/>
      <c r="K26" s="35"/>
      <c r="L26" s="35"/>
      <c r="M26" s="35"/>
      <c r="N26" s="32"/>
      <c r="O26" s="35"/>
      <c r="P26" s="35"/>
      <c r="Q26" s="35"/>
      <c r="R26" s="32"/>
      <c r="S26" s="87" t="s">
        <v>203</v>
      </c>
      <c r="T26" s="74" t="s">
        <v>203</v>
      </c>
      <c r="U26" s="88" t="s">
        <v>203</v>
      </c>
      <c r="V26" s="74" t="s">
        <v>203</v>
      </c>
    </row>
    <row r="27" spans="1:23">
      <c r="A27" s="207"/>
      <c r="B27" s="200" t="s">
        <v>212</v>
      </c>
      <c r="C27" s="201"/>
      <c r="D27" s="30">
        <v>167458211567</v>
      </c>
      <c r="E27" s="202">
        <v>33497286995</v>
      </c>
      <c r="F27" s="202">
        <v>46614451875</v>
      </c>
      <c r="G27" s="202">
        <v>56313443999</v>
      </c>
      <c r="H27" s="202">
        <v>65395786452</v>
      </c>
      <c r="I27" s="30">
        <v>201820969321</v>
      </c>
      <c r="J27" s="202">
        <v>63188265959</v>
      </c>
      <c r="K27" s="202">
        <v>76796633259</v>
      </c>
      <c r="L27" s="202">
        <v>82975107139</v>
      </c>
      <c r="M27" s="202">
        <v>97350954584</v>
      </c>
      <c r="N27" s="30">
        <v>320310960941</v>
      </c>
      <c r="O27" s="202">
        <v>97095508114</v>
      </c>
      <c r="P27" s="202">
        <v>84388876805</v>
      </c>
      <c r="Q27" s="202">
        <v>103143326920</v>
      </c>
      <c r="R27" s="30">
        <f>SUM(O27:Q27)</f>
        <v>284627711839</v>
      </c>
      <c r="S27" s="203">
        <f>Q27-P27</f>
        <v>18754450115</v>
      </c>
      <c r="T27" s="204">
        <f>+IF(P27&lt;0,-(Q27/P27-1),(Q27/P27-1))</f>
        <v>0.22223841369919506</v>
      </c>
      <c r="U27" s="203">
        <f>Q27-L27</f>
        <v>20168219781</v>
      </c>
      <c r="V27" s="204">
        <f>+IF(L27&lt;0,-(Q27/L27-1),(Q27/L27-1))</f>
        <v>0.24306349791406934</v>
      </c>
    </row>
    <row r="28" spans="1:23">
      <c r="A28" s="21"/>
      <c r="B28" s="306" t="s">
        <v>250</v>
      </c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</row>
    <row r="31" spans="1:23">
      <c r="P31" t="s">
        <v>252</v>
      </c>
    </row>
  </sheetData>
  <mergeCells count="1">
    <mergeCell ref="B28:W28"/>
  </mergeCells>
  <phoneticPr fontId="2" type="noConversion"/>
  <pageMargins left="0.7" right="0.7" top="0.75" bottom="0.75" header="0.3" footer="0.3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5"/>
  <sheetViews>
    <sheetView showGridLines="0" zoomScale="70" zoomScaleNormal="70" workbookViewId="0">
      <pane xSplit="6" ySplit="4" topLeftCell="I5" activePane="bottomRight" state="frozen"/>
      <selection pane="topRight" activeCell="G1" sqref="G1"/>
      <selection pane="bottomLeft" activeCell="A5" sqref="A5"/>
      <selection pane="bottomRight" activeCell="O1" sqref="O1:Q1048576"/>
    </sheetView>
  </sheetViews>
  <sheetFormatPr defaultRowHeight="17"/>
  <cols>
    <col min="1" max="1" width="0.9140625" style="9" customWidth="1"/>
    <col min="2" max="2" width="33.9140625" style="54" customWidth="1"/>
    <col min="3" max="6" width="10.1640625" style="9" hidden="1" customWidth="1"/>
    <col min="7" max="16" width="10.1640625" style="9" customWidth="1"/>
    <col min="17" max="17" width="11.75" style="296" customWidth="1" collapsed="1"/>
  </cols>
  <sheetData>
    <row r="1" spans="1:17" ht="25.5">
      <c r="A1" s="208"/>
      <c r="B1" s="209" t="s">
        <v>167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28"/>
      <c r="P1" s="228"/>
      <c r="Q1" s="287"/>
    </row>
    <row r="2" spans="1:17" ht="16.5" customHeight="1">
      <c r="A2" s="260"/>
      <c r="B2" s="211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280"/>
    </row>
    <row r="3" spans="1:17">
      <c r="A3" s="261"/>
      <c r="B3" s="212" t="s">
        <v>0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4"/>
      <c r="O3" s="214"/>
      <c r="P3" s="214"/>
      <c r="Q3" s="288"/>
    </row>
    <row r="4" spans="1:17">
      <c r="A4" s="215"/>
      <c r="B4" s="216" t="s">
        <v>15</v>
      </c>
      <c r="C4" s="217" t="s">
        <v>110</v>
      </c>
      <c r="D4" s="217" t="s">
        <v>111</v>
      </c>
      <c r="E4" s="217" t="s">
        <v>78</v>
      </c>
      <c r="F4" s="217" t="s">
        <v>77</v>
      </c>
      <c r="G4" s="217" t="s">
        <v>79</v>
      </c>
      <c r="H4" s="217" t="s">
        <v>80</v>
      </c>
      <c r="I4" s="217" t="s">
        <v>112</v>
      </c>
      <c r="J4" s="217" t="s">
        <v>76</v>
      </c>
      <c r="K4" s="217" t="s">
        <v>113</v>
      </c>
      <c r="L4" s="217" t="s">
        <v>99</v>
      </c>
      <c r="M4" s="217" t="s">
        <v>168</v>
      </c>
      <c r="N4" s="217" t="s">
        <v>204</v>
      </c>
      <c r="O4" s="217" t="s">
        <v>249</v>
      </c>
      <c r="P4" s="217" t="s">
        <v>247</v>
      </c>
      <c r="Q4" s="289" t="s">
        <v>261</v>
      </c>
    </row>
    <row r="5" spans="1:17">
      <c r="A5" s="22"/>
      <c r="B5" s="53" t="s">
        <v>16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281"/>
    </row>
    <row r="6" spans="1:17">
      <c r="A6" s="22"/>
      <c r="B6" s="104" t="s">
        <v>200</v>
      </c>
      <c r="C6" s="41">
        <v>493467178215</v>
      </c>
      <c r="D6" s="41">
        <v>519001568698</v>
      </c>
      <c r="E6" s="41">
        <v>870912948793</v>
      </c>
      <c r="F6" s="41">
        <v>632508485022</v>
      </c>
      <c r="G6" s="41">
        <v>1677008687082</v>
      </c>
      <c r="H6" s="41">
        <v>1350857682723</v>
      </c>
      <c r="I6" s="41">
        <v>1643770060958</v>
      </c>
      <c r="J6" s="41">
        <v>1261479760000</v>
      </c>
      <c r="K6" s="41">
        <v>1269433312536</v>
      </c>
      <c r="L6" s="41">
        <v>1248371558153</v>
      </c>
      <c r="M6" s="41">
        <v>1338938899176</v>
      </c>
      <c r="N6" s="41">
        <v>1014030589420</v>
      </c>
      <c r="O6" s="41">
        <v>1169400072074</v>
      </c>
      <c r="P6" s="41">
        <v>1198575346416</v>
      </c>
      <c r="Q6" s="282">
        <v>1315804166501</v>
      </c>
    </row>
    <row r="7" spans="1:17">
      <c r="A7" s="22"/>
      <c r="B7" s="105" t="s">
        <v>17</v>
      </c>
      <c r="C7" s="42">
        <v>261860607651</v>
      </c>
      <c r="D7" s="42">
        <v>187674862280</v>
      </c>
      <c r="E7" s="42">
        <v>417539433306</v>
      </c>
      <c r="F7" s="42">
        <v>388574347219</v>
      </c>
      <c r="G7" s="42">
        <v>997490558171</v>
      </c>
      <c r="H7" s="42">
        <v>747161708052</v>
      </c>
      <c r="I7" s="42">
        <v>742441191819</v>
      </c>
      <c r="J7" s="42">
        <v>250919690413</v>
      </c>
      <c r="K7" s="42">
        <v>666789815839</v>
      </c>
      <c r="L7" s="42">
        <v>704126435062</v>
      </c>
      <c r="M7" s="42">
        <v>734459815125</v>
      </c>
      <c r="N7" s="42">
        <v>647121328668</v>
      </c>
      <c r="O7" s="42">
        <v>806368228114</v>
      </c>
      <c r="P7" s="42">
        <v>272880039943</v>
      </c>
      <c r="Q7" s="283">
        <v>464440180409</v>
      </c>
    </row>
    <row r="8" spans="1:17">
      <c r="A8" s="23"/>
      <c r="B8" s="105" t="s">
        <v>18</v>
      </c>
      <c r="C8" s="42">
        <v>16898894294</v>
      </c>
      <c r="D8" s="42">
        <v>118695261475</v>
      </c>
      <c r="E8" s="42">
        <v>98223394294</v>
      </c>
      <c r="F8" s="42">
        <v>14833894294</v>
      </c>
      <c r="G8" s="42">
        <v>474376135738</v>
      </c>
      <c r="H8" s="42">
        <v>402011372779</v>
      </c>
      <c r="I8" s="42">
        <v>508641372779</v>
      </c>
      <c r="J8" s="42">
        <v>601712372779</v>
      </c>
      <c r="K8" s="42">
        <v>257254140790</v>
      </c>
      <c r="L8" s="42">
        <v>15533123960</v>
      </c>
      <c r="M8" s="42">
        <v>15590476220</v>
      </c>
      <c r="N8" s="42">
        <v>15590476220</v>
      </c>
      <c r="O8" s="42">
        <v>15590476220</v>
      </c>
      <c r="P8" s="42">
        <v>85435276220</v>
      </c>
      <c r="Q8" s="283">
        <v>65497423866</v>
      </c>
    </row>
    <row r="9" spans="1:17">
      <c r="A9" s="23"/>
      <c r="B9" s="105" t="s">
        <v>166</v>
      </c>
      <c r="C9" s="43"/>
      <c r="D9" s="43"/>
      <c r="E9" s="43"/>
      <c r="F9" s="43"/>
      <c r="G9" s="43"/>
      <c r="H9" s="43"/>
      <c r="I9" s="43"/>
      <c r="J9" s="43"/>
      <c r="K9" s="43"/>
      <c r="L9" s="43">
        <v>200649089590</v>
      </c>
      <c r="M9" s="43">
        <v>241038891009</v>
      </c>
      <c r="N9" s="43">
        <v>0</v>
      </c>
      <c r="O9" s="43">
        <v>0</v>
      </c>
      <c r="P9" s="43">
        <v>520077258333</v>
      </c>
      <c r="Q9" s="283">
        <v>348565443585</v>
      </c>
    </row>
    <row r="10" spans="1:17">
      <c r="A10" s="23"/>
      <c r="B10" s="105" t="s">
        <v>20</v>
      </c>
      <c r="C10" s="42">
        <v>77233380690</v>
      </c>
      <c r="D10" s="42">
        <v>80744463674</v>
      </c>
      <c r="E10" s="42">
        <v>83978376531</v>
      </c>
      <c r="F10" s="42">
        <v>77955459464</v>
      </c>
      <c r="G10" s="42">
        <v>80304830123</v>
      </c>
      <c r="H10" s="42">
        <v>73810270192</v>
      </c>
      <c r="I10" s="42">
        <v>74093701688</v>
      </c>
      <c r="J10" s="42">
        <v>71332712039</v>
      </c>
      <c r="K10" s="42">
        <v>64135356561</v>
      </c>
      <c r="L10" s="42">
        <v>77195958348</v>
      </c>
      <c r="M10" s="42">
        <v>81650303049</v>
      </c>
      <c r="N10" s="42">
        <v>94991384637</v>
      </c>
      <c r="O10" s="42">
        <v>77395781817</v>
      </c>
      <c r="P10" s="42">
        <v>66001470150</v>
      </c>
      <c r="Q10" s="283">
        <v>89163152600</v>
      </c>
    </row>
    <row r="11" spans="1:17">
      <c r="A11" s="23"/>
      <c r="B11" s="105" t="s">
        <v>100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1071310576</v>
      </c>
      <c r="M11" s="42">
        <v>1071310576</v>
      </c>
      <c r="N11" s="42">
        <v>2306220898</v>
      </c>
      <c r="O11" s="42">
        <v>2305565164</v>
      </c>
      <c r="P11" s="42">
        <v>3181354824</v>
      </c>
      <c r="Q11" s="283">
        <v>5280764614</v>
      </c>
    </row>
    <row r="12" spans="1:17">
      <c r="A12" s="23"/>
      <c r="B12" s="105" t="s">
        <v>81</v>
      </c>
      <c r="C12" s="42">
        <v>109965228315</v>
      </c>
      <c r="D12" s="42">
        <v>103586646756</v>
      </c>
      <c r="E12" s="42">
        <v>236589934308</v>
      </c>
      <c r="F12" s="42">
        <v>128318193102</v>
      </c>
      <c r="G12" s="42">
        <v>98892987167</v>
      </c>
      <c r="H12" s="42">
        <v>102456886777</v>
      </c>
      <c r="I12" s="42">
        <v>238315706459</v>
      </c>
      <c r="J12" s="42">
        <v>306244351447</v>
      </c>
      <c r="K12" s="42">
        <v>243966483380</v>
      </c>
      <c r="L12" s="42">
        <v>200404948064</v>
      </c>
      <c r="M12" s="42">
        <v>214081023766</v>
      </c>
      <c r="N12" s="42">
        <v>222441824890</v>
      </c>
      <c r="O12" s="42">
        <v>235881192426</v>
      </c>
      <c r="P12" s="42">
        <v>219912202625</v>
      </c>
      <c r="Q12" s="283">
        <v>277112781857</v>
      </c>
    </row>
    <row r="13" spans="1:17">
      <c r="A13" s="23"/>
      <c r="B13" s="105" t="s">
        <v>21</v>
      </c>
      <c r="C13" s="43">
        <v>3646567414</v>
      </c>
      <c r="D13" s="43">
        <v>6431325010</v>
      </c>
      <c r="E13" s="43">
        <v>8032770331</v>
      </c>
      <c r="F13" s="43">
        <v>5507669804</v>
      </c>
      <c r="G13" s="43">
        <v>6906651291</v>
      </c>
      <c r="H13" s="43">
        <v>6781214790</v>
      </c>
      <c r="I13" s="43">
        <v>12001776590</v>
      </c>
      <c r="J13" s="43">
        <v>2639639095</v>
      </c>
      <c r="K13" s="43">
        <v>5004102173</v>
      </c>
      <c r="L13" s="43">
        <v>9605106631</v>
      </c>
      <c r="M13" s="43">
        <v>9157891381</v>
      </c>
      <c r="N13" s="43">
        <v>3989088538</v>
      </c>
      <c r="O13" s="43">
        <v>1403159577</v>
      </c>
      <c r="P13" s="43">
        <v>53262817</v>
      </c>
      <c r="Q13" s="283">
        <v>0</v>
      </c>
    </row>
    <row r="14" spans="1:17">
      <c r="A14" s="23"/>
      <c r="B14" s="105" t="s">
        <v>19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4719830000</v>
      </c>
      <c r="J14" s="42">
        <v>956800000</v>
      </c>
      <c r="K14" s="42">
        <v>7351472036</v>
      </c>
      <c r="L14" s="42">
        <v>6531605952</v>
      </c>
      <c r="M14" s="42">
        <v>6469205952</v>
      </c>
      <c r="N14" s="42">
        <v>894102000</v>
      </c>
      <c r="O14" s="42">
        <v>894102000</v>
      </c>
      <c r="P14" s="42">
        <v>894102000</v>
      </c>
      <c r="Q14" s="283">
        <v>894102000</v>
      </c>
    </row>
    <row r="15" spans="1:17">
      <c r="A15" s="23"/>
      <c r="B15" s="105" t="s">
        <v>22</v>
      </c>
      <c r="C15" s="42">
        <v>23862499851</v>
      </c>
      <c r="D15" s="42">
        <v>21869009503</v>
      </c>
      <c r="E15" s="42">
        <v>26549040023</v>
      </c>
      <c r="F15" s="42">
        <v>17318921139</v>
      </c>
      <c r="G15" s="42">
        <v>19037524592</v>
      </c>
      <c r="H15" s="42">
        <v>18636230133</v>
      </c>
      <c r="I15" s="42">
        <v>63556481623</v>
      </c>
      <c r="J15" s="42">
        <v>27674194227</v>
      </c>
      <c r="K15" s="42">
        <v>24931941757</v>
      </c>
      <c r="L15" s="42">
        <v>33253979970</v>
      </c>
      <c r="M15" s="42">
        <v>35419982098</v>
      </c>
      <c r="N15" s="42">
        <v>26696163569</v>
      </c>
      <c r="O15" s="42">
        <v>29561566756</v>
      </c>
      <c r="P15" s="42">
        <v>30140379504</v>
      </c>
      <c r="Q15" s="283">
        <v>64850317570</v>
      </c>
    </row>
    <row r="16" spans="1:17">
      <c r="A16" s="24"/>
      <c r="B16" s="104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283"/>
    </row>
    <row r="17" spans="1:17">
      <c r="A17" s="24"/>
      <c r="B17" s="104" t="s">
        <v>23</v>
      </c>
      <c r="C17" s="155">
        <v>4345826037094</v>
      </c>
      <c r="D17" s="155">
        <v>4343701731416</v>
      </c>
      <c r="E17" s="155">
        <v>4404419570381</v>
      </c>
      <c r="F17" s="155">
        <v>4324369371075</v>
      </c>
      <c r="G17" s="155">
        <v>4388836361500</v>
      </c>
      <c r="H17" s="155">
        <v>4689080072690</v>
      </c>
      <c r="I17" s="155">
        <v>4785124125127</v>
      </c>
      <c r="J17" s="155">
        <v>4941359118843</v>
      </c>
      <c r="K17" s="155">
        <v>5053845337299</v>
      </c>
      <c r="L17" s="155">
        <v>5038011867921</v>
      </c>
      <c r="M17" s="155">
        <v>5299963544923</v>
      </c>
      <c r="N17" s="155">
        <v>5470330027390</v>
      </c>
      <c r="O17" s="155">
        <v>5370962596627</v>
      </c>
      <c r="P17" s="155">
        <v>5476743982906</v>
      </c>
      <c r="Q17" s="290">
        <v>5657772614127</v>
      </c>
    </row>
    <row r="18" spans="1:17">
      <c r="A18" s="24"/>
      <c r="B18" s="105" t="s">
        <v>101</v>
      </c>
      <c r="C18" s="42">
        <v>10000000000</v>
      </c>
      <c r="D18" s="42">
        <v>10000000000</v>
      </c>
      <c r="E18" s="42">
        <v>10000000000</v>
      </c>
      <c r="F18" s="42">
        <v>10000000000</v>
      </c>
      <c r="G18" s="42">
        <v>10000000000</v>
      </c>
      <c r="H18" s="42">
        <v>10000000000</v>
      </c>
      <c r="I18" s="42">
        <v>10000000000</v>
      </c>
      <c r="J18" s="42">
        <v>10000000000</v>
      </c>
      <c r="K18" s="42">
        <v>10000000000</v>
      </c>
      <c r="L18" s="42">
        <v>10000000000</v>
      </c>
      <c r="M18" s="42">
        <v>10000000000</v>
      </c>
      <c r="N18" s="42">
        <v>10000000000</v>
      </c>
      <c r="O18" s="42">
        <v>10000000000</v>
      </c>
      <c r="P18" s="42">
        <v>10000000000</v>
      </c>
      <c r="Q18" s="283">
        <v>10000000000</v>
      </c>
    </row>
    <row r="19" spans="1:17">
      <c r="A19" s="24"/>
      <c r="B19" s="105" t="s">
        <v>102</v>
      </c>
      <c r="C19" s="49"/>
      <c r="D19" s="49"/>
      <c r="E19" s="49"/>
      <c r="F19" s="49"/>
      <c r="G19" s="49"/>
      <c r="H19" s="49">
        <v>23984477618</v>
      </c>
      <c r="I19" s="49">
        <v>34220235785</v>
      </c>
      <c r="J19" s="49">
        <v>37674004027</v>
      </c>
      <c r="K19" s="49">
        <v>38288357078</v>
      </c>
      <c r="L19" s="49">
        <v>40841068350</v>
      </c>
      <c r="M19" s="49">
        <v>44246253384</v>
      </c>
      <c r="N19" s="49">
        <v>45399230609</v>
      </c>
      <c r="O19" s="49">
        <v>45701346205</v>
      </c>
      <c r="P19" s="49">
        <v>46895248714</v>
      </c>
      <c r="Q19" s="283">
        <v>46751983107</v>
      </c>
    </row>
    <row r="20" spans="1:17">
      <c r="A20" s="24"/>
      <c r="B20" s="105" t="s">
        <v>103</v>
      </c>
      <c r="C20" s="49"/>
      <c r="D20" s="49"/>
      <c r="E20" s="49"/>
      <c r="F20" s="49"/>
      <c r="G20" s="49"/>
      <c r="H20" s="49">
        <v>212751816086</v>
      </c>
      <c r="I20" s="49">
        <v>217923275583</v>
      </c>
      <c r="J20" s="49">
        <v>237572154978</v>
      </c>
      <c r="K20" s="49">
        <v>237081104621</v>
      </c>
      <c r="L20" s="49">
        <v>237081104621</v>
      </c>
      <c r="M20" s="49">
        <v>4672304621</v>
      </c>
      <c r="N20" s="49">
        <v>330410964621</v>
      </c>
      <c r="O20" s="49">
        <v>228848675905</v>
      </c>
      <c r="P20" s="49">
        <v>319274144559</v>
      </c>
      <c r="Q20" s="283">
        <v>473963842821</v>
      </c>
    </row>
    <row r="21" spans="1:17">
      <c r="A21" s="24"/>
      <c r="B21" s="105" t="s">
        <v>24</v>
      </c>
      <c r="C21" s="49">
        <v>54947923671</v>
      </c>
      <c r="D21" s="49">
        <v>57582546275</v>
      </c>
      <c r="E21" s="49">
        <v>108974520731</v>
      </c>
      <c r="F21" s="49">
        <v>97058834227</v>
      </c>
      <c r="G21" s="49">
        <v>95576266431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9">
        <v>0</v>
      </c>
      <c r="Q21" s="283">
        <v>0</v>
      </c>
    </row>
    <row r="22" spans="1:17">
      <c r="A22" s="24"/>
      <c r="B22" s="105" t="s">
        <v>104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283">
        <v>0</v>
      </c>
    </row>
    <row r="23" spans="1:17">
      <c r="A23" s="24"/>
      <c r="B23" s="105" t="s">
        <v>241</v>
      </c>
      <c r="C23" s="50">
        <v>2368459306372</v>
      </c>
      <c r="D23" s="50">
        <v>2368945257533</v>
      </c>
      <c r="E23" s="50">
        <v>2442759243299</v>
      </c>
      <c r="F23" s="50">
        <v>2368581668629</v>
      </c>
      <c r="G23" s="50">
        <v>2443397535902</v>
      </c>
      <c r="H23" s="50">
        <v>2607286677075</v>
      </c>
      <c r="I23" s="50">
        <v>833251453654</v>
      </c>
      <c r="J23" s="50">
        <v>1496538186894</v>
      </c>
      <c r="K23" s="50">
        <v>1485642890581</v>
      </c>
      <c r="L23" s="50">
        <v>1474579682669</v>
      </c>
      <c r="M23" s="50">
        <v>1986958001668</v>
      </c>
      <c r="N23" s="50">
        <v>2212393967698</v>
      </c>
      <c r="O23" s="50">
        <v>2212369366323</v>
      </c>
      <c r="P23" s="50">
        <v>2199771775622</v>
      </c>
      <c r="Q23" s="283">
        <v>2227366014797</v>
      </c>
    </row>
    <row r="24" spans="1:17">
      <c r="A24" s="24"/>
      <c r="B24" s="105" t="s">
        <v>25</v>
      </c>
      <c r="C24" s="51">
        <v>9848786005</v>
      </c>
      <c r="D24" s="51">
        <v>9288786005</v>
      </c>
      <c r="E24" s="51">
        <v>8851264405</v>
      </c>
      <c r="F24" s="51">
        <v>9303570005</v>
      </c>
      <c r="G24" s="51">
        <v>9972653029</v>
      </c>
      <c r="H24" s="51">
        <v>9864129819</v>
      </c>
      <c r="I24" s="51">
        <v>16222956422</v>
      </c>
      <c r="J24" s="51">
        <v>9199672197</v>
      </c>
      <c r="K24" s="51">
        <v>10641483550</v>
      </c>
      <c r="L24" s="51">
        <v>10658525550</v>
      </c>
      <c r="M24" s="51">
        <v>10715877810</v>
      </c>
      <c r="N24" s="51">
        <v>10647937101</v>
      </c>
      <c r="O24" s="51">
        <v>11321318006</v>
      </c>
      <c r="P24" s="51">
        <v>11477462451</v>
      </c>
      <c r="Q24" s="283">
        <v>11577248752</v>
      </c>
    </row>
    <row r="25" spans="1:17">
      <c r="A25" s="24"/>
      <c r="B25" s="105" t="s">
        <v>26</v>
      </c>
      <c r="C25" s="43">
        <v>206547440426</v>
      </c>
      <c r="D25" s="43">
        <v>207211118631</v>
      </c>
      <c r="E25" s="43">
        <v>203381473600</v>
      </c>
      <c r="F25" s="43">
        <v>208083961363</v>
      </c>
      <c r="G25" s="43">
        <v>204131509120</v>
      </c>
      <c r="H25" s="43">
        <v>205991951578</v>
      </c>
      <c r="I25" s="43">
        <v>231980633112</v>
      </c>
      <c r="J25" s="43">
        <v>236015779953</v>
      </c>
      <c r="K25" s="43">
        <v>252341917257</v>
      </c>
      <c r="L25" s="43">
        <v>250127784371</v>
      </c>
      <c r="M25" s="43">
        <v>244516245575</v>
      </c>
      <c r="N25" s="43">
        <v>248311163551</v>
      </c>
      <c r="O25" s="43">
        <v>256618830702</v>
      </c>
      <c r="P25" s="43">
        <v>271487829047</v>
      </c>
      <c r="Q25" s="283">
        <v>276971946877</v>
      </c>
    </row>
    <row r="26" spans="1:17">
      <c r="A26" s="24"/>
      <c r="B26" s="105" t="s">
        <v>92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104203739339</v>
      </c>
      <c r="L26" s="42">
        <v>96270395978</v>
      </c>
      <c r="M26" s="42">
        <v>91559080209</v>
      </c>
      <c r="N26" s="42">
        <v>101981843072</v>
      </c>
      <c r="O26" s="42">
        <v>95203002742</v>
      </c>
      <c r="P26" s="42">
        <v>103291659560</v>
      </c>
      <c r="Q26" s="283">
        <v>89694923419</v>
      </c>
    </row>
    <row r="27" spans="1:17">
      <c r="A27" s="24"/>
      <c r="B27" s="105" t="s">
        <v>169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2278355713</v>
      </c>
      <c r="M27" s="50">
        <v>2198353817</v>
      </c>
      <c r="N27" s="50">
        <v>10458904481</v>
      </c>
      <c r="O27" s="50">
        <v>9983889137</v>
      </c>
      <c r="P27" s="50">
        <v>11419106783</v>
      </c>
      <c r="Q27" s="283">
        <v>17382742080</v>
      </c>
    </row>
    <row r="28" spans="1:17">
      <c r="A28" s="24"/>
      <c r="B28" s="105" t="s">
        <v>27</v>
      </c>
      <c r="C28" s="51">
        <v>1689812772607</v>
      </c>
      <c r="D28" s="51">
        <v>1684701145026</v>
      </c>
      <c r="E28" s="51">
        <v>1624592136570</v>
      </c>
      <c r="F28" s="51">
        <v>1620416311431</v>
      </c>
      <c r="G28" s="51">
        <v>1618499183987</v>
      </c>
      <c r="H28" s="51">
        <v>1613863605571</v>
      </c>
      <c r="I28" s="51">
        <v>3414445484378</v>
      </c>
      <c r="J28" s="51">
        <v>2875509703549</v>
      </c>
      <c r="K28" s="51">
        <v>2882312778340</v>
      </c>
      <c r="L28" s="51">
        <v>2882375096336</v>
      </c>
      <c r="M28" s="51">
        <v>2872607097957</v>
      </c>
      <c r="N28" s="51">
        <v>2458574528458</v>
      </c>
      <c r="O28" s="51">
        <v>2453408629241</v>
      </c>
      <c r="P28" s="51">
        <v>2452630873840</v>
      </c>
      <c r="Q28" s="283">
        <v>2453584960137</v>
      </c>
    </row>
    <row r="29" spans="1:17">
      <c r="A29" s="24"/>
      <c r="B29" s="105" t="s">
        <v>82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21788752375</v>
      </c>
      <c r="J29" s="51">
        <v>21777012189</v>
      </c>
      <c r="K29" s="51">
        <v>21727725282</v>
      </c>
      <c r="L29" s="51">
        <v>21678438375</v>
      </c>
      <c r="M29" s="51">
        <v>21629151468</v>
      </c>
      <c r="N29" s="51">
        <v>21579864561</v>
      </c>
      <c r="O29" s="51">
        <v>23338143103</v>
      </c>
      <c r="P29" s="51">
        <v>23275596028</v>
      </c>
      <c r="Q29" s="283">
        <v>23213048953</v>
      </c>
    </row>
    <row r="30" spans="1:17">
      <c r="A30" s="23"/>
      <c r="B30" s="105" t="s">
        <v>105</v>
      </c>
      <c r="C30" s="51">
        <v>0</v>
      </c>
      <c r="D30" s="51">
        <v>0</v>
      </c>
      <c r="E30" s="51">
        <v>0</v>
      </c>
      <c r="F30" s="51">
        <v>5194810098</v>
      </c>
      <c r="G30" s="51">
        <v>1678285666</v>
      </c>
      <c r="H30" s="51">
        <v>0</v>
      </c>
      <c r="I30" s="51">
        <v>0</v>
      </c>
      <c r="J30" s="51">
        <v>8250024632</v>
      </c>
      <c r="K30" s="51">
        <v>4580493645</v>
      </c>
      <c r="L30" s="51">
        <v>2860605008</v>
      </c>
      <c r="M30" s="51">
        <v>2218305421</v>
      </c>
      <c r="N30" s="51">
        <v>5811141742</v>
      </c>
      <c r="O30" s="51">
        <v>1964693396</v>
      </c>
      <c r="P30" s="51">
        <v>3250862683</v>
      </c>
      <c r="Q30" s="283">
        <v>1545153984</v>
      </c>
    </row>
    <row r="31" spans="1:17">
      <c r="A31" s="23"/>
      <c r="B31" s="105" t="s">
        <v>48</v>
      </c>
      <c r="C31" s="51">
        <v>6209808013</v>
      </c>
      <c r="D31" s="51">
        <v>5972877946</v>
      </c>
      <c r="E31" s="51">
        <v>5860931776</v>
      </c>
      <c r="F31" s="51">
        <v>5730215322</v>
      </c>
      <c r="G31" s="51">
        <v>5580927365</v>
      </c>
      <c r="H31" s="51">
        <v>5337414943</v>
      </c>
      <c r="I31" s="51">
        <v>5291333818</v>
      </c>
      <c r="J31" s="51">
        <v>8822580424</v>
      </c>
      <c r="K31" s="51">
        <v>7024847606</v>
      </c>
      <c r="L31" s="51">
        <v>9260810950</v>
      </c>
      <c r="M31" s="51">
        <v>8642872993</v>
      </c>
      <c r="N31" s="51">
        <v>14760481496</v>
      </c>
      <c r="O31" s="51">
        <v>22204701867</v>
      </c>
      <c r="P31" s="51">
        <v>23969423619</v>
      </c>
      <c r="Q31" s="283">
        <v>25720749200</v>
      </c>
    </row>
    <row r="32" spans="1:17" s="119" customFormat="1">
      <c r="A32" s="148"/>
      <c r="B32" s="149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43"/>
    </row>
    <row r="33" spans="1:17">
      <c r="A33" s="25"/>
      <c r="B33" s="26" t="s">
        <v>28</v>
      </c>
      <c r="C33" s="52">
        <v>4839293215309</v>
      </c>
      <c r="D33" s="52">
        <v>4862703300114</v>
      </c>
      <c r="E33" s="52">
        <v>5275332519174</v>
      </c>
      <c r="F33" s="52">
        <v>4956877856097</v>
      </c>
      <c r="G33" s="52">
        <v>6065845048582</v>
      </c>
      <c r="H33" s="52">
        <v>6039937755413</v>
      </c>
      <c r="I33" s="52">
        <v>6428894186085</v>
      </c>
      <c r="J33" s="52">
        <v>6202838878843</v>
      </c>
      <c r="K33" s="52">
        <v>6323278649835</v>
      </c>
      <c r="L33" s="52">
        <v>6286383426074</v>
      </c>
      <c r="M33" s="52">
        <v>6638902444099</v>
      </c>
      <c r="N33" s="52">
        <v>6484360616810</v>
      </c>
      <c r="O33" s="52">
        <v>6540362668701</v>
      </c>
      <c r="P33" s="52">
        <v>6675319329322</v>
      </c>
      <c r="Q33" s="291">
        <v>6973576780628</v>
      </c>
    </row>
    <row r="34" spans="1:17">
      <c r="A34" s="23"/>
      <c r="B34" s="8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292"/>
    </row>
    <row r="35" spans="1:17">
      <c r="A35" s="23"/>
      <c r="B35" s="53" t="s">
        <v>29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284"/>
    </row>
    <row r="36" spans="1:17">
      <c r="A36" s="23"/>
      <c r="B36" s="104" t="s">
        <v>30</v>
      </c>
      <c r="C36" s="45">
        <v>760307849681</v>
      </c>
      <c r="D36" s="45">
        <v>768570800825</v>
      </c>
      <c r="E36" s="45">
        <v>972056727560</v>
      </c>
      <c r="F36" s="45">
        <v>948930789986</v>
      </c>
      <c r="G36" s="45">
        <v>1019727835134</v>
      </c>
      <c r="H36" s="45">
        <v>1252990815453</v>
      </c>
      <c r="I36" s="45">
        <v>1495276284607</v>
      </c>
      <c r="J36" s="45">
        <v>1250705990145</v>
      </c>
      <c r="K36" s="45">
        <v>1268220058988</v>
      </c>
      <c r="L36" s="45">
        <v>1205493678715</v>
      </c>
      <c r="M36" s="45">
        <v>1453534507717</v>
      </c>
      <c r="N36" s="45">
        <v>1370950261505</v>
      </c>
      <c r="O36" s="45">
        <v>1283385428330</v>
      </c>
      <c r="P36" s="45">
        <v>1091942166437</v>
      </c>
      <c r="Q36" s="282">
        <v>1206166384556</v>
      </c>
    </row>
    <row r="37" spans="1:17">
      <c r="A37" s="23"/>
      <c r="B37" s="106" t="s">
        <v>93</v>
      </c>
      <c r="C37" s="43">
        <v>148532998464</v>
      </c>
      <c r="D37" s="43">
        <v>133333164389</v>
      </c>
      <c r="E37" s="43">
        <v>146399649343</v>
      </c>
      <c r="F37" s="43">
        <v>163317863854</v>
      </c>
      <c r="G37" s="43">
        <v>170481974922</v>
      </c>
      <c r="H37" s="43">
        <v>170368680650</v>
      </c>
      <c r="I37" s="43">
        <v>305424523317</v>
      </c>
      <c r="J37" s="43">
        <v>404760091743</v>
      </c>
      <c r="K37" s="43">
        <v>520230006396</v>
      </c>
      <c r="L37" s="43">
        <v>539098377578</v>
      </c>
      <c r="M37" s="43">
        <v>806902618243</v>
      </c>
      <c r="N37" s="43">
        <v>686649998624</v>
      </c>
      <c r="O37" s="43">
        <v>710614013959</v>
      </c>
      <c r="P37" s="43">
        <v>749492274189</v>
      </c>
      <c r="Q37" s="283">
        <v>865299164500</v>
      </c>
    </row>
    <row r="38" spans="1:17">
      <c r="A38" s="23"/>
      <c r="B38" s="106" t="s">
        <v>84</v>
      </c>
      <c r="C38" s="43">
        <v>353675407843</v>
      </c>
      <c r="D38" s="43">
        <v>355180810463</v>
      </c>
      <c r="E38" s="43">
        <v>356714004950</v>
      </c>
      <c r="F38" s="43">
        <v>378088215995</v>
      </c>
      <c r="G38" s="43">
        <v>429614190910</v>
      </c>
      <c r="H38" s="43">
        <v>731495497242</v>
      </c>
      <c r="I38" s="43">
        <v>732682528562</v>
      </c>
      <c r="J38" s="43">
        <v>564921436256</v>
      </c>
      <c r="K38" s="43">
        <v>516575258551</v>
      </c>
      <c r="L38" s="43">
        <v>458234392983</v>
      </c>
      <c r="M38" s="43">
        <v>435758955095</v>
      </c>
      <c r="N38" s="43">
        <v>429063108400</v>
      </c>
      <c r="O38" s="43">
        <v>302048908441</v>
      </c>
      <c r="P38" s="43">
        <v>106925815924</v>
      </c>
      <c r="Q38" s="283">
        <v>77965095838</v>
      </c>
    </row>
    <row r="39" spans="1:17">
      <c r="A39" s="23"/>
      <c r="B39" s="106" t="s">
        <v>106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22073972693</v>
      </c>
      <c r="L39" s="43">
        <v>23740257917</v>
      </c>
      <c r="M39" s="43">
        <v>25252933714</v>
      </c>
      <c r="N39" s="43">
        <v>31494694565</v>
      </c>
      <c r="O39" s="43">
        <v>31203529898</v>
      </c>
      <c r="P39" s="43">
        <v>33427607060</v>
      </c>
      <c r="Q39" s="283">
        <v>31966651823</v>
      </c>
    </row>
    <row r="40" spans="1:17">
      <c r="A40" s="23"/>
      <c r="B40" s="107" t="s">
        <v>83</v>
      </c>
      <c r="C40" s="43">
        <v>12616759187</v>
      </c>
      <c r="D40" s="43">
        <v>3441271699</v>
      </c>
      <c r="E40" s="43">
        <v>2756408422</v>
      </c>
      <c r="F40" s="43">
        <v>11099034642</v>
      </c>
      <c r="G40" s="43">
        <v>12043680300</v>
      </c>
      <c r="H40" s="43">
        <v>1551070544</v>
      </c>
      <c r="I40" s="43">
        <v>5159454369</v>
      </c>
      <c r="J40" s="43">
        <v>16329301089</v>
      </c>
      <c r="K40" s="43">
        <v>13858517372</v>
      </c>
      <c r="L40" s="43">
        <v>4280899630</v>
      </c>
      <c r="M40" s="43">
        <v>13086071002</v>
      </c>
      <c r="N40" s="43">
        <v>36548423602</v>
      </c>
      <c r="O40" s="43">
        <v>23875699818</v>
      </c>
      <c r="P40" s="43">
        <v>12886990331</v>
      </c>
      <c r="Q40" s="283">
        <v>13768494303</v>
      </c>
    </row>
    <row r="41" spans="1:17">
      <c r="A41" s="23"/>
      <c r="B41" s="107" t="s">
        <v>31</v>
      </c>
      <c r="C41" s="43">
        <v>6646018652</v>
      </c>
      <c r="D41" s="43">
        <v>14476865841</v>
      </c>
      <c r="E41" s="43">
        <v>73665554746</v>
      </c>
      <c r="F41" s="43">
        <v>81506803043</v>
      </c>
      <c r="G41" s="43">
        <v>104651569975</v>
      </c>
      <c r="H41" s="43">
        <v>39118959899</v>
      </c>
      <c r="I41" s="43">
        <v>55755391765</v>
      </c>
      <c r="J41" s="43">
        <v>59203563960</v>
      </c>
      <c r="K41" s="43">
        <v>67533312778</v>
      </c>
      <c r="L41" s="43">
        <v>33753956855</v>
      </c>
      <c r="M41" s="43">
        <v>21671544577</v>
      </c>
      <c r="N41" s="43">
        <v>38118923770</v>
      </c>
      <c r="O41" s="43">
        <v>57380340333</v>
      </c>
      <c r="P41" s="43">
        <v>28137169022</v>
      </c>
      <c r="Q41" s="283">
        <v>45470832991</v>
      </c>
    </row>
    <row r="42" spans="1:17">
      <c r="A42" s="23"/>
      <c r="B42" s="107" t="s">
        <v>85</v>
      </c>
      <c r="C42" s="46">
        <v>29757860000</v>
      </c>
      <c r="D42" s="46">
        <v>24101930000</v>
      </c>
      <c r="E42" s="46">
        <v>21971670000</v>
      </c>
      <c r="F42" s="46">
        <v>43997160000</v>
      </c>
      <c r="G42" s="46">
        <v>45550350000</v>
      </c>
      <c r="H42" s="46">
        <v>34539790000</v>
      </c>
      <c r="I42" s="46">
        <v>0</v>
      </c>
      <c r="J42" s="46">
        <v>8915030000</v>
      </c>
      <c r="K42" s="46">
        <v>8636500000</v>
      </c>
      <c r="L42" s="46">
        <v>7435210000</v>
      </c>
      <c r="M42" s="46">
        <v>1252120000</v>
      </c>
      <c r="N42" s="46">
        <v>5871210000</v>
      </c>
      <c r="O42" s="46">
        <v>3316077600</v>
      </c>
      <c r="P42" s="46">
        <v>0</v>
      </c>
      <c r="Q42" s="283">
        <v>0</v>
      </c>
    </row>
    <row r="43" spans="1:17">
      <c r="A43" s="23"/>
      <c r="B43" s="107" t="s">
        <v>32</v>
      </c>
      <c r="C43" s="46">
        <v>208905978077</v>
      </c>
      <c r="D43" s="46">
        <v>238036758433</v>
      </c>
      <c r="E43" s="46">
        <v>370549440099</v>
      </c>
      <c r="F43" s="46">
        <v>270921712452</v>
      </c>
      <c r="G43" s="46">
        <v>257386069027</v>
      </c>
      <c r="H43" s="46">
        <v>275916817118</v>
      </c>
      <c r="I43" s="46">
        <v>395880436252</v>
      </c>
      <c r="J43" s="46">
        <v>196576567097</v>
      </c>
      <c r="K43" s="46">
        <v>119312491198</v>
      </c>
      <c r="L43" s="46">
        <v>133950583752</v>
      </c>
      <c r="M43" s="46">
        <v>144610265086</v>
      </c>
      <c r="N43" s="46">
        <v>143203902544</v>
      </c>
      <c r="O43" s="46">
        <v>154946858281</v>
      </c>
      <c r="P43" s="46">
        <v>161072309911</v>
      </c>
      <c r="Q43" s="283">
        <v>171696145101</v>
      </c>
    </row>
    <row r="44" spans="1:17">
      <c r="A44" s="23"/>
      <c r="B44" s="107" t="s">
        <v>170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373950342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283">
        <v>0</v>
      </c>
    </row>
    <row r="45" spans="1:17">
      <c r="A45" s="24"/>
      <c r="B45" s="107" t="s">
        <v>171</v>
      </c>
      <c r="C45" s="46">
        <v>172827458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5000000000</v>
      </c>
      <c r="M45" s="46">
        <v>5000000000</v>
      </c>
      <c r="N45" s="46">
        <v>0</v>
      </c>
      <c r="O45" s="46">
        <v>0</v>
      </c>
      <c r="P45" s="46">
        <v>0</v>
      </c>
      <c r="Q45" s="283">
        <v>0</v>
      </c>
    </row>
    <row r="46" spans="1:17">
      <c r="A46" s="24"/>
      <c r="B46" s="108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</row>
    <row r="47" spans="1:17">
      <c r="A47" s="24"/>
      <c r="B47" s="104" t="s">
        <v>49</v>
      </c>
      <c r="C47" s="45">
        <v>637236267619</v>
      </c>
      <c r="D47" s="45">
        <v>642516061909</v>
      </c>
      <c r="E47" s="45">
        <v>640879171504</v>
      </c>
      <c r="F47" s="45">
        <v>450237479800</v>
      </c>
      <c r="G47" s="45">
        <v>391544576793</v>
      </c>
      <c r="H47" s="45">
        <v>95722189366</v>
      </c>
      <c r="I47" s="45">
        <v>190471148081</v>
      </c>
      <c r="J47" s="45">
        <v>200789638807</v>
      </c>
      <c r="K47" s="45">
        <v>289559696662</v>
      </c>
      <c r="L47" s="45">
        <v>281694648647</v>
      </c>
      <c r="M47" s="45">
        <v>270985649242</v>
      </c>
      <c r="N47" s="45">
        <v>255099527270</v>
      </c>
      <c r="O47" s="45">
        <v>240143697266</v>
      </c>
      <c r="P47" s="45">
        <v>226746271026</v>
      </c>
      <c r="Q47" s="45">
        <v>239472051942</v>
      </c>
    </row>
    <row r="48" spans="1:17">
      <c r="A48" s="24"/>
      <c r="B48" s="107" t="s">
        <v>107</v>
      </c>
      <c r="C48" s="43">
        <v>117728986</v>
      </c>
      <c r="D48" s="43">
        <v>240463544</v>
      </c>
      <c r="E48" s="43">
        <v>165100016</v>
      </c>
      <c r="F48" s="43">
        <v>161537829</v>
      </c>
      <c r="G48" s="43">
        <v>161537829</v>
      </c>
      <c r="H48" s="43">
        <v>158975329</v>
      </c>
      <c r="I48" s="43">
        <v>1488240910</v>
      </c>
      <c r="J48" s="43">
        <v>1641882617</v>
      </c>
      <c r="K48" s="43">
        <v>1641882617</v>
      </c>
      <c r="L48" s="43">
        <v>2016205313</v>
      </c>
      <c r="M48" s="43">
        <v>2131305396</v>
      </c>
      <c r="N48" s="43">
        <v>2786603839</v>
      </c>
      <c r="O48" s="43">
        <v>2764664759</v>
      </c>
      <c r="P48" s="43">
        <v>2453052559</v>
      </c>
      <c r="Q48" s="283">
        <v>4484890371</v>
      </c>
    </row>
    <row r="49" spans="1:17">
      <c r="A49" s="24"/>
      <c r="B49" s="107" t="s">
        <v>33</v>
      </c>
      <c r="C49" s="43">
        <v>568568806732</v>
      </c>
      <c r="D49" s="43">
        <v>568500818678</v>
      </c>
      <c r="E49" s="43">
        <v>566648952182</v>
      </c>
      <c r="F49" s="43">
        <v>392973914556</v>
      </c>
      <c r="G49" s="43">
        <v>340118043648</v>
      </c>
      <c r="H49" s="43">
        <v>39926075745</v>
      </c>
      <c r="I49" s="43">
        <v>39932535244</v>
      </c>
      <c r="J49" s="43">
        <v>39939024452</v>
      </c>
      <c r="K49" s="43">
        <v>39945534668</v>
      </c>
      <c r="L49" s="43">
        <v>39952109555</v>
      </c>
      <c r="M49" s="43">
        <v>39958723173</v>
      </c>
      <c r="N49" s="43">
        <v>39965367209</v>
      </c>
      <c r="O49" s="43">
        <v>39972041738</v>
      </c>
      <c r="P49" s="43">
        <v>0</v>
      </c>
      <c r="Q49" s="283">
        <v>0</v>
      </c>
    </row>
    <row r="50" spans="1:17">
      <c r="A50" s="24"/>
      <c r="B50" s="107" t="s">
        <v>108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84040226934</v>
      </c>
      <c r="L50" s="43">
        <v>79406637999</v>
      </c>
      <c r="M50" s="43">
        <v>73410395723</v>
      </c>
      <c r="N50" s="43">
        <v>88642651025</v>
      </c>
      <c r="O50" s="43">
        <v>82493741864</v>
      </c>
      <c r="P50" s="43">
        <v>91419778850</v>
      </c>
      <c r="Q50" s="283">
        <v>87148197240</v>
      </c>
    </row>
    <row r="51" spans="1:17">
      <c r="A51" s="24"/>
      <c r="B51" s="107" t="s">
        <v>88</v>
      </c>
      <c r="C51" s="43">
        <v>3567272789</v>
      </c>
      <c r="D51" s="43">
        <v>3585355970</v>
      </c>
      <c r="E51" s="43">
        <v>3266954172</v>
      </c>
      <c r="F51" s="43">
        <v>3285037353</v>
      </c>
      <c r="G51" s="43">
        <v>3298440582</v>
      </c>
      <c r="H51" s="43">
        <v>3311843823</v>
      </c>
      <c r="I51" s="43">
        <v>4246381012</v>
      </c>
      <c r="J51" s="43">
        <v>4292452771</v>
      </c>
      <c r="K51" s="43">
        <v>8702406295</v>
      </c>
      <c r="L51" s="43">
        <v>8764016571</v>
      </c>
      <c r="M51" s="43">
        <v>8812444554</v>
      </c>
      <c r="N51" s="43">
        <v>9461197949</v>
      </c>
      <c r="O51" s="43">
        <v>9518096969</v>
      </c>
      <c r="P51" s="43">
        <v>9574995989</v>
      </c>
      <c r="Q51" s="283">
        <v>9637522850</v>
      </c>
    </row>
    <row r="52" spans="1:17">
      <c r="A52" s="24"/>
      <c r="B52" s="107" t="s">
        <v>172</v>
      </c>
      <c r="C52" s="43">
        <v>2708642848</v>
      </c>
      <c r="D52" s="43">
        <v>6125360271</v>
      </c>
      <c r="E52" s="43">
        <v>8464506183</v>
      </c>
      <c r="F52" s="43">
        <v>0</v>
      </c>
      <c r="G52" s="43">
        <v>0</v>
      </c>
      <c r="H52" s="43">
        <v>1896460257</v>
      </c>
      <c r="I52" s="43">
        <v>5533224362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283">
        <v>0</v>
      </c>
    </row>
    <row r="53" spans="1:17">
      <c r="A53" s="24"/>
      <c r="B53" s="107" t="s">
        <v>87</v>
      </c>
      <c r="C53" s="43">
        <v>26326750923</v>
      </c>
      <c r="D53" s="43">
        <v>27672377269</v>
      </c>
      <c r="E53" s="43">
        <v>29003503615</v>
      </c>
      <c r="F53" s="43">
        <v>24714619544</v>
      </c>
      <c r="G53" s="43">
        <v>26118455867</v>
      </c>
      <c r="H53" s="43">
        <v>27480792190</v>
      </c>
      <c r="I53" s="43">
        <v>29162885715</v>
      </c>
      <c r="J53" s="43">
        <v>28448210298</v>
      </c>
      <c r="K53" s="43">
        <v>30038659587</v>
      </c>
      <c r="L53" s="43">
        <v>31543108876</v>
      </c>
      <c r="M53" s="43">
        <v>33065058165</v>
      </c>
      <c r="N53" s="43">
        <v>25384985949</v>
      </c>
      <c r="O53" s="43">
        <v>26866162919</v>
      </c>
      <c r="P53" s="43">
        <v>28400839889</v>
      </c>
      <c r="Q53" s="283">
        <v>29895516859</v>
      </c>
    </row>
    <row r="54" spans="1:17">
      <c r="A54" s="24"/>
      <c r="B54" s="107" t="s">
        <v>50</v>
      </c>
      <c r="C54" s="43">
        <v>35947065341</v>
      </c>
      <c r="D54" s="43">
        <v>36391686177</v>
      </c>
      <c r="E54" s="43">
        <v>33275378550</v>
      </c>
      <c r="F54" s="43">
        <v>28992479707</v>
      </c>
      <c r="G54" s="43">
        <v>21696324293</v>
      </c>
      <c r="H54" s="43">
        <v>22754383686</v>
      </c>
      <c r="I54" s="43">
        <v>109859049451</v>
      </c>
      <c r="J54" s="43">
        <v>126349871635</v>
      </c>
      <c r="K54" s="43">
        <v>125045746267</v>
      </c>
      <c r="L54" s="43">
        <v>119751112221</v>
      </c>
      <c r="M54" s="43">
        <v>113305258299</v>
      </c>
      <c r="N54" s="43">
        <v>88039313455</v>
      </c>
      <c r="O54" s="43">
        <v>77610179077</v>
      </c>
      <c r="P54" s="43">
        <v>90828778768</v>
      </c>
      <c r="Q54" s="283">
        <v>100217473097</v>
      </c>
    </row>
    <row r="55" spans="1:17">
      <c r="A55" s="24"/>
      <c r="B55" s="106" t="s">
        <v>173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78796170</v>
      </c>
      <c r="M55" s="43">
        <v>81384806</v>
      </c>
      <c r="N55" s="43">
        <v>18385773</v>
      </c>
      <c r="O55" s="43">
        <v>0</v>
      </c>
      <c r="P55" s="43">
        <v>0</v>
      </c>
      <c r="Q55" s="283">
        <v>0</v>
      </c>
    </row>
    <row r="56" spans="1:17">
      <c r="A56" s="218"/>
      <c r="B56" s="107" t="s">
        <v>86</v>
      </c>
      <c r="C56" s="159">
        <v>0</v>
      </c>
      <c r="D56" s="43">
        <v>0</v>
      </c>
      <c r="E56" s="43">
        <v>54776786</v>
      </c>
      <c r="F56" s="43">
        <v>109890811</v>
      </c>
      <c r="G56" s="43">
        <v>151774574</v>
      </c>
      <c r="H56" s="43">
        <v>193658336</v>
      </c>
      <c r="I56" s="43">
        <v>248831387</v>
      </c>
      <c r="J56" s="43">
        <v>118197034</v>
      </c>
      <c r="K56" s="43">
        <v>145240294</v>
      </c>
      <c r="L56" s="43">
        <v>182661942</v>
      </c>
      <c r="M56" s="43">
        <v>221079126</v>
      </c>
      <c r="N56" s="43">
        <v>801022071</v>
      </c>
      <c r="O56" s="43">
        <v>918809940</v>
      </c>
      <c r="P56" s="43">
        <v>4068824971</v>
      </c>
      <c r="Q56" s="283">
        <v>8088451525</v>
      </c>
    </row>
    <row r="57" spans="1:17" s="119" customFormat="1">
      <c r="A57" s="148"/>
      <c r="B57" s="151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43"/>
    </row>
    <row r="58" spans="1:17">
      <c r="A58" s="24"/>
      <c r="B58" s="26" t="s">
        <v>34</v>
      </c>
      <c r="C58" s="52">
        <v>1397544117300</v>
      </c>
      <c r="D58" s="52">
        <v>1411086862734</v>
      </c>
      <c r="E58" s="52">
        <v>1612935899064</v>
      </c>
      <c r="F58" s="52">
        <v>1399168269786</v>
      </c>
      <c r="G58" s="52">
        <v>1411272411927</v>
      </c>
      <c r="H58" s="52">
        <v>1348713004819</v>
      </c>
      <c r="I58" s="52">
        <v>1685747432688</v>
      </c>
      <c r="J58" s="52">
        <v>1451495628952</v>
      </c>
      <c r="K58" s="52">
        <v>1557779755650</v>
      </c>
      <c r="L58" s="52">
        <v>1487188327362</v>
      </c>
      <c r="M58" s="52">
        <v>1724520156959</v>
      </c>
      <c r="N58" s="52">
        <v>1626049788775</v>
      </c>
      <c r="O58" s="52">
        <v>1523529125596</v>
      </c>
      <c r="P58" s="52">
        <v>1318688437463</v>
      </c>
      <c r="Q58" s="291">
        <v>1445638436498</v>
      </c>
    </row>
    <row r="59" spans="1:17">
      <c r="A59" s="24"/>
      <c r="B59" s="8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285"/>
    </row>
    <row r="60" spans="1:17">
      <c r="A60" s="24"/>
      <c r="B60" s="53" t="s">
        <v>35</v>
      </c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286"/>
    </row>
    <row r="61" spans="1:17">
      <c r="A61" s="24"/>
      <c r="B61" s="107" t="s">
        <v>36</v>
      </c>
      <c r="C61" s="42">
        <v>33908086000</v>
      </c>
      <c r="D61" s="42">
        <v>33940567500</v>
      </c>
      <c r="E61" s="42">
        <v>33969549500</v>
      </c>
      <c r="F61" s="42">
        <v>34004263500</v>
      </c>
      <c r="G61" s="42">
        <v>38186761000</v>
      </c>
      <c r="H61" s="42">
        <v>38192811000</v>
      </c>
      <c r="I61" s="42">
        <v>41742836500</v>
      </c>
      <c r="J61" s="42">
        <v>41743886500</v>
      </c>
      <c r="K61" s="42">
        <v>41748936500</v>
      </c>
      <c r="L61" s="42">
        <v>41779386500</v>
      </c>
      <c r="M61" s="42">
        <v>41984973000</v>
      </c>
      <c r="N61" s="42">
        <v>43161318000</v>
      </c>
      <c r="O61" s="42">
        <v>43528587500</v>
      </c>
      <c r="P61" s="42">
        <v>43973079000</v>
      </c>
      <c r="Q61" s="283">
        <v>44173909500</v>
      </c>
    </row>
    <row r="62" spans="1:17">
      <c r="A62" s="24"/>
      <c r="B62" s="107" t="s">
        <v>37</v>
      </c>
      <c r="C62" s="42">
        <v>3058151266921</v>
      </c>
      <c r="D62" s="42">
        <v>3058509890029</v>
      </c>
      <c r="E62" s="42">
        <v>3061267893123</v>
      </c>
      <c r="F62" s="42">
        <v>3036433881650</v>
      </c>
      <c r="G62" s="42">
        <v>4086797293296</v>
      </c>
      <c r="H62" s="42">
        <v>4087116248491</v>
      </c>
      <c r="I62" s="42">
        <v>4096188445592</v>
      </c>
      <c r="J62" s="42">
        <v>4096216248276</v>
      </c>
      <c r="K62" s="42">
        <v>4097225604906</v>
      </c>
      <c r="L62" s="42">
        <v>4103032887812</v>
      </c>
      <c r="M62" s="42">
        <v>4145495755620</v>
      </c>
      <c r="N62" s="42">
        <v>4462249633278</v>
      </c>
      <c r="O62" s="42">
        <v>4618733380503</v>
      </c>
      <c r="P62" s="42">
        <v>4908835281111</v>
      </c>
      <c r="Q62" s="283">
        <v>4957217533654</v>
      </c>
    </row>
    <row r="63" spans="1:17">
      <c r="A63" s="24"/>
      <c r="B63" s="107" t="s">
        <v>89</v>
      </c>
      <c r="C63" s="42">
        <v>-10934766421</v>
      </c>
      <c r="D63" s="42">
        <v>-9445674450</v>
      </c>
      <c r="E63" s="42">
        <v>-7827014480</v>
      </c>
      <c r="F63" s="42">
        <v>-6026158905</v>
      </c>
      <c r="G63" s="42">
        <v>-4569509648</v>
      </c>
      <c r="H63" s="42">
        <v>-2916962080</v>
      </c>
      <c r="I63" s="42">
        <v>43781830193</v>
      </c>
      <c r="J63" s="42">
        <v>35546745195</v>
      </c>
      <c r="K63" s="42">
        <v>37908645628</v>
      </c>
      <c r="L63" s="42">
        <v>39629684352</v>
      </c>
      <c r="M63" s="42">
        <v>39971727889</v>
      </c>
      <c r="N63" s="42">
        <v>41292768578</v>
      </c>
      <c r="O63" s="42">
        <v>33447508196</v>
      </c>
      <c r="P63" s="42">
        <v>11269386133</v>
      </c>
      <c r="Q63" s="283">
        <v>14765851609</v>
      </c>
    </row>
    <row r="64" spans="1:17">
      <c r="A64" s="24"/>
      <c r="B64" s="107" t="s">
        <v>38</v>
      </c>
      <c r="C64" s="42">
        <v>5001106863</v>
      </c>
      <c r="D64" s="42">
        <v>4400053257</v>
      </c>
      <c r="E64" s="42">
        <v>5895491868</v>
      </c>
      <c r="F64" s="42">
        <v>-4471698072</v>
      </c>
      <c r="G64" s="42">
        <v>-10406949814</v>
      </c>
      <c r="H64" s="42">
        <v>-20046013095</v>
      </c>
      <c r="I64" s="42">
        <v>-20893235522</v>
      </c>
      <c r="J64" s="42">
        <v>-1605704190</v>
      </c>
      <c r="K64" s="42">
        <v>-1977920360</v>
      </c>
      <c r="L64" s="42">
        <v>-1977920360</v>
      </c>
      <c r="M64" s="42">
        <v>-771790760</v>
      </c>
      <c r="N64" s="42">
        <v>-2897079352</v>
      </c>
      <c r="O64" s="42">
        <v>-61629878020</v>
      </c>
      <c r="P64" s="42">
        <v>-24319657258</v>
      </c>
      <c r="Q64" s="283">
        <v>17839846822</v>
      </c>
    </row>
    <row r="65" spans="1:17">
      <c r="A65" s="219"/>
      <c r="B65" s="107" t="s">
        <v>109</v>
      </c>
      <c r="C65" s="161">
        <v>355623404646</v>
      </c>
      <c r="D65" s="42">
        <v>364211601044</v>
      </c>
      <c r="E65" s="42">
        <v>569090700099</v>
      </c>
      <c r="F65" s="42">
        <v>497769298138</v>
      </c>
      <c r="G65" s="42">
        <v>544565041821</v>
      </c>
      <c r="H65" s="42">
        <v>588878666278</v>
      </c>
      <c r="I65" s="42">
        <v>582326876634</v>
      </c>
      <c r="J65" s="42">
        <v>579442074110</v>
      </c>
      <c r="K65" s="42">
        <v>590593627511</v>
      </c>
      <c r="L65" s="42">
        <v>616731060408</v>
      </c>
      <c r="M65" s="42">
        <v>687701621391</v>
      </c>
      <c r="N65" s="42">
        <v>314504187531</v>
      </c>
      <c r="O65" s="42">
        <v>382753944926</v>
      </c>
      <c r="P65" s="42">
        <v>416872802873</v>
      </c>
      <c r="Q65" s="283">
        <v>493941202545</v>
      </c>
    </row>
    <row r="66" spans="1:17" s="119" customFormat="1">
      <c r="A66" s="152"/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45"/>
    </row>
    <row r="67" spans="1:17">
      <c r="A67" s="220"/>
      <c r="B67" s="27" t="s">
        <v>39</v>
      </c>
      <c r="C67" s="160">
        <v>3441749098009</v>
      </c>
      <c r="D67" s="145">
        <v>3451616437380</v>
      </c>
      <c r="E67" s="145">
        <v>3662396620110</v>
      </c>
      <c r="F67" s="145">
        <v>3557709586311</v>
      </c>
      <c r="G67" s="145">
        <v>4654572636655</v>
      </c>
      <c r="H67" s="145">
        <v>4691224750594</v>
      </c>
      <c r="I67" s="145">
        <v>4743146753397</v>
      </c>
      <c r="J67" s="145">
        <v>4751343249891</v>
      </c>
      <c r="K67" s="145">
        <v>4765498894185</v>
      </c>
      <c r="L67" s="145">
        <v>4799195098712</v>
      </c>
      <c r="M67" s="145">
        <v>4914382287140</v>
      </c>
      <c r="N67" s="145">
        <v>4858310828035</v>
      </c>
      <c r="O67" s="145">
        <v>5016833543105</v>
      </c>
      <c r="P67" s="145">
        <v>5356630891859</v>
      </c>
      <c r="Q67" s="293">
        <v>5527938344130</v>
      </c>
    </row>
    <row r="68" spans="1:17">
      <c r="A68" s="221"/>
      <c r="B68" s="109" t="s">
        <v>40</v>
      </c>
      <c r="C68" s="112">
        <v>4839293215309</v>
      </c>
      <c r="D68" s="112">
        <v>4862703300114</v>
      </c>
      <c r="E68" s="112">
        <v>5275332519174</v>
      </c>
      <c r="F68" s="112">
        <v>4956877856097</v>
      </c>
      <c r="G68" s="112">
        <v>6065845048582</v>
      </c>
      <c r="H68" s="112">
        <v>6039937755413</v>
      </c>
      <c r="I68" s="112">
        <v>6428894186085</v>
      </c>
      <c r="J68" s="112">
        <v>6202838878843</v>
      </c>
      <c r="K68" s="112">
        <v>6323278649835</v>
      </c>
      <c r="L68" s="112">
        <v>6286383426074</v>
      </c>
      <c r="M68" s="112">
        <v>6638902444099</v>
      </c>
      <c r="N68" s="112">
        <v>6484360616810</v>
      </c>
      <c r="O68" s="112">
        <v>6540362668701</v>
      </c>
      <c r="P68" s="112">
        <v>6675319329322</v>
      </c>
      <c r="Q68" s="294">
        <v>6973576780628</v>
      </c>
    </row>
    <row r="69" spans="1:17">
      <c r="Q69" s="295"/>
    </row>
    <row r="75" spans="1:17">
      <c r="Q75" s="297"/>
    </row>
  </sheetData>
  <phoneticPr fontId="4" type="noConversion"/>
  <pageMargins left="0.7" right="0.7" top="0.75" bottom="0.75" header="0.3" footer="0.3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18"/>
  <sheetViews>
    <sheetView showGridLines="0" zoomScale="55" zoomScaleNormal="55" zoomScaleSheetLayoutView="100" workbookViewId="0">
      <selection activeCell="F8" sqref="F8"/>
    </sheetView>
  </sheetViews>
  <sheetFormatPr defaultRowHeight="14"/>
  <cols>
    <col min="1" max="1" width="19.6640625" style="93" customWidth="1"/>
    <col min="2" max="4" width="14.08203125" style="93" hidden="1" customWidth="1"/>
    <col min="5" max="13" width="14.08203125" style="93" customWidth="1"/>
    <col min="14" max="14" width="11.1640625" style="93" customWidth="1"/>
    <col min="15" max="251" width="9" style="93"/>
    <col min="252" max="252" width="0" style="93" hidden="1" customWidth="1"/>
    <col min="253" max="253" width="26.6640625" style="93" customWidth="1"/>
    <col min="254" max="260" width="0" style="93" hidden="1" customWidth="1"/>
    <col min="261" max="267" width="8" style="93" customWidth="1"/>
    <col min="268" max="269" width="7.9140625" style="93" customWidth="1"/>
    <col min="270" max="507" width="9" style="93"/>
    <col min="508" max="508" width="0" style="93" hidden="1" customWidth="1"/>
    <col min="509" max="509" width="26.6640625" style="93" customWidth="1"/>
    <col min="510" max="516" width="0" style="93" hidden="1" customWidth="1"/>
    <col min="517" max="523" width="8" style="93" customWidth="1"/>
    <col min="524" max="525" width="7.9140625" style="93" customWidth="1"/>
    <col min="526" max="763" width="9" style="93"/>
    <col min="764" max="764" width="0" style="93" hidden="1" customWidth="1"/>
    <col min="765" max="765" width="26.6640625" style="93" customWidth="1"/>
    <col min="766" max="772" width="0" style="93" hidden="1" customWidth="1"/>
    <col min="773" max="779" width="8" style="93" customWidth="1"/>
    <col min="780" max="781" width="7.9140625" style="93" customWidth="1"/>
    <col min="782" max="1019" width="9" style="93"/>
    <col min="1020" max="1020" width="0" style="93" hidden="1" customWidth="1"/>
    <col min="1021" max="1021" width="26.6640625" style="93" customWidth="1"/>
    <col min="1022" max="1028" width="0" style="93" hidden="1" customWidth="1"/>
    <col min="1029" max="1035" width="8" style="93" customWidth="1"/>
    <col min="1036" max="1037" width="7.9140625" style="93" customWidth="1"/>
    <col min="1038" max="1275" width="9" style="93"/>
    <col min="1276" max="1276" width="0" style="93" hidden="1" customWidth="1"/>
    <col min="1277" max="1277" width="26.6640625" style="93" customWidth="1"/>
    <col min="1278" max="1284" width="0" style="93" hidden="1" customWidth="1"/>
    <col min="1285" max="1291" width="8" style="93" customWidth="1"/>
    <col min="1292" max="1293" width="7.9140625" style="93" customWidth="1"/>
    <col min="1294" max="1531" width="9" style="93"/>
    <col min="1532" max="1532" width="0" style="93" hidden="1" customWidth="1"/>
    <col min="1533" max="1533" width="26.6640625" style="93" customWidth="1"/>
    <col min="1534" max="1540" width="0" style="93" hidden="1" customWidth="1"/>
    <col min="1541" max="1547" width="8" style="93" customWidth="1"/>
    <col min="1548" max="1549" width="7.9140625" style="93" customWidth="1"/>
    <col min="1550" max="1787" width="9" style="93"/>
    <col min="1788" max="1788" width="0" style="93" hidden="1" customWidth="1"/>
    <col min="1789" max="1789" width="26.6640625" style="93" customWidth="1"/>
    <col min="1790" max="1796" width="0" style="93" hidden="1" customWidth="1"/>
    <col min="1797" max="1803" width="8" style="93" customWidth="1"/>
    <col min="1804" max="1805" width="7.9140625" style="93" customWidth="1"/>
    <col min="1806" max="2043" width="9" style="93"/>
    <col min="2044" max="2044" width="0" style="93" hidden="1" customWidth="1"/>
    <col min="2045" max="2045" width="26.6640625" style="93" customWidth="1"/>
    <col min="2046" max="2052" width="0" style="93" hidden="1" customWidth="1"/>
    <col min="2053" max="2059" width="8" style="93" customWidth="1"/>
    <col min="2060" max="2061" width="7.9140625" style="93" customWidth="1"/>
    <col min="2062" max="2299" width="9" style="93"/>
    <col min="2300" max="2300" width="0" style="93" hidden="1" customWidth="1"/>
    <col min="2301" max="2301" width="26.6640625" style="93" customWidth="1"/>
    <col min="2302" max="2308" width="0" style="93" hidden="1" customWidth="1"/>
    <col min="2309" max="2315" width="8" style="93" customWidth="1"/>
    <col min="2316" max="2317" width="7.9140625" style="93" customWidth="1"/>
    <col min="2318" max="2555" width="9" style="93"/>
    <col min="2556" max="2556" width="0" style="93" hidden="1" customWidth="1"/>
    <col min="2557" max="2557" width="26.6640625" style="93" customWidth="1"/>
    <col min="2558" max="2564" width="0" style="93" hidden="1" customWidth="1"/>
    <col min="2565" max="2571" width="8" style="93" customWidth="1"/>
    <col min="2572" max="2573" width="7.9140625" style="93" customWidth="1"/>
    <col min="2574" max="2811" width="9" style="93"/>
    <col min="2812" max="2812" width="0" style="93" hidden="1" customWidth="1"/>
    <col min="2813" max="2813" width="26.6640625" style="93" customWidth="1"/>
    <col min="2814" max="2820" width="0" style="93" hidden="1" customWidth="1"/>
    <col min="2821" max="2827" width="8" style="93" customWidth="1"/>
    <col min="2828" max="2829" width="7.9140625" style="93" customWidth="1"/>
    <col min="2830" max="3067" width="9" style="93"/>
    <col min="3068" max="3068" width="0" style="93" hidden="1" customWidth="1"/>
    <col min="3069" max="3069" width="26.6640625" style="93" customWidth="1"/>
    <col min="3070" max="3076" width="0" style="93" hidden="1" customWidth="1"/>
    <col min="3077" max="3083" width="8" style="93" customWidth="1"/>
    <col min="3084" max="3085" width="7.9140625" style="93" customWidth="1"/>
    <col min="3086" max="3323" width="9" style="93"/>
    <col min="3324" max="3324" width="0" style="93" hidden="1" customWidth="1"/>
    <col min="3325" max="3325" width="26.6640625" style="93" customWidth="1"/>
    <col min="3326" max="3332" width="0" style="93" hidden="1" customWidth="1"/>
    <col min="3333" max="3339" width="8" style="93" customWidth="1"/>
    <col min="3340" max="3341" width="7.9140625" style="93" customWidth="1"/>
    <col min="3342" max="3579" width="9" style="93"/>
    <col min="3580" max="3580" width="0" style="93" hidden="1" customWidth="1"/>
    <col min="3581" max="3581" width="26.6640625" style="93" customWidth="1"/>
    <col min="3582" max="3588" width="0" style="93" hidden="1" customWidth="1"/>
    <col min="3589" max="3595" width="8" style="93" customWidth="1"/>
    <col min="3596" max="3597" width="7.9140625" style="93" customWidth="1"/>
    <col min="3598" max="3835" width="9" style="93"/>
    <col min="3836" max="3836" width="0" style="93" hidden="1" customWidth="1"/>
    <col min="3837" max="3837" width="26.6640625" style="93" customWidth="1"/>
    <col min="3838" max="3844" width="0" style="93" hidden="1" customWidth="1"/>
    <col min="3845" max="3851" width="8" style="93" customWidth="1"/>
    <col min="3852" max="3853" width="7.9140625" style="93" customWidth="1"/>
    <col min="3854" max="4091" width="9" style="93"/>
    <col min="4092" max="4092" width="0" style="93" hidden="1" customWidth="1"/>
    <col min="4093" max="4093" width="26.6640625" style="93" customWidth="1"/>
    <col min="4094" max="4100" width="0" style="93" hidden="1" customWidth="1"/>
    <col min="4101" max="4107" width="8" style="93" customWidth="1"/>
    <col min="4108" max="4109" width="7.9140625" style="93" customWidth="1"/>
    <col min="4110" max="4347" width="9" style="93"/>
    <col min="4348" max="4348" width="0" style="93" hidden="1" customWidth="1"/>
    <col min="4349" max="4349" width="26.6640625" style="93" customWidth="1"/>
    <col min="4350" max="4356" width="0" style="93" hidden="1" customWidth="1"/>
    <col min="4357" max="4363" width="8" style="93" customWidth="1"/>
    <col min="4364" max="4365" width="7.9140625" style="93" customWidth="1"/>
    <col min="4366" max="4603" width="9" style="93"/>
    <col min="4604" max="4604" width="0" style="93" hidden="1" customWidth="1"/>
    <col min="4605" max="4605" width="26.6640625" style="93" customWidth="1"/>
    <col min="4606" max="4612" width="0" style="93" hidden="1" customWidth="1"/>
    <col min="4613" max="4619" width="8" style="93" customWidth="1"/>
    <col min="4620" max="4621" width="7.9140625" style="93" customWidth="1"/>
    <col min="4622" max="4859" width="9" style="93"/>
    <col min="4860" max="4860" width="0" style="93" hidden="1" customWidth="1"/>
    <col min="4861" max="4861" width="26.6640625" style="93" customWidth="1"/>
    <col min="4862" max="4868" width="0" style="93" hidden="1" customWidth="1"/>
    <col min="4869" max="4875" width="8" style="93" customWidth="1"/>
    <col min="4876" max="4877" width="7.9140625" style="93" customWidth="1"/>
    <col min="4878" max="5115" width="9" style="93"/>
    <col min="5116" max="5116" width="0" style="93" hidden="1" customWidth="1"/>
    <col min="5117" max="5117" width="26.6640625" style="93" customWidth="1"/>
    <col min="5118" max="5124" width="0" style="93" hidden="1" customWidth="1"/>
    <col min="5125" max="5131" width="8" style="93" customWidth="1"/>
    <col min="5132" max="5133" width="7.9140625" style="93" customWidth="1"/>
    <col min="5134" max="5371" width="9" style="93"/>
    <col min="5372" max="5372" width="0" style="93" hidden="1" customWidth="1"/>
    <col min="5373" max="5373" width="26.6640625" style="93" customWidth="1"/>
    <col min="5374" max="5380" width="0" style="93" hidden="1" customWidth="1"/>
    <col min="5381" max="5387" width="8" style="93" customWidth="1"/>
    <col min="5388" max="5389" width="7.9140625" style="93" customWidth="1"/>
    <col min="5390" max="5627" width="9" style="93"/>
    <col min="5628" max="5628" width="0" style="93" hidden="1" customWidth="1"/>
    <col min="5629" max="5629" width="26.6640625" style="93" customWidth="1"/>
    <col min="5630" max="5636" width="0" style="93" hidden="1" customWidth="1"/>
    <col min="5637" max="5643" width="8" style="93" customWidth="1"/>
    <col min="5644" max="5645" width="7.9140625" style="93" customWidth="1"/>
    <col min="5646" max="5883" width="9" style="93"/>
    <col min="5884" max="5884" width="0" style="93" hidden="1" customWidth="1"/>
    <col min="5885" max="5885" width="26.6640625" style="93" customWidth="1"/>
    <col min="5886" max="5892" width="0" style="93" hidden="1" customWidth="1"/>
    <col min="5893" max="5899" width="8" style="93" customWidth="1"/>
    <col min="5900" max="5901" width="7.9140625" style="93" customWidth="1"/>
    <col min="5902" max="6139" width="9" style="93"/>
    <col min="6140" max="6140" width="0" style="93" hidden="1" customWidth="1"/>
    <col min="6141" max="6141" width="26.6640625" style="93" customWidth="1"/>
    <col min="6142" max="6148" width="0" style="93" hidden="1" customWidth="1"/>
    <col min="6149" max="6155" width="8" style="93" customWidth="1"/>
    <col min="6156" max="6157" width="7.9140625" style="93" customWidth="1"/>
    <col min="6158" max="6395" width="9" style="93"/>
    <col min="6396" max="6396" width="0" style="93" hidden="1" customWidth="1"/>
    <col min="6397" max="6397" width="26.6640625" style="93" customWidth="1"/>
    <col min="6398" max="6404" width="0" style="93" hidden="1" customWidth="1"/>
    <col min="6405" max="6411" width="8" style="93" customWidth="1"/>
    <col min="6412" max="6413" width="7.9140625" style="93" customWidth="1"/>
    <col min="6414" max="6651" width="9" style="93"/>
    <col min="6652" max="6652" width="0" style="93" hidden="1" customWidth="1"/>
    <col min="6653" max="6653" width="26.6640625" style="93" customWidth="1"/>
    <col min="6654" max="6660" width="0" style="93" hidden="1" customWidth="1"/>
    <col min="6661" max="6667" width="8" style="93" customWidth="1"/>
    <col min="6668" max="6669" width="7.9140625" style="93" customWidth="1"/>
    <col min="6670" max="6907" width="9" style="93"/>
    <col min="6908" max="6908" width="0" style="93" hidden="1" customWidth="1"/>
    <col min="6909" max="6909" width="26.6640625" style="93" customWidth="1"/>
    <col min="6910" max="6916" width="0" style="93" hidden="1" customWidth="1"/>
    <col min="6917" max="6923" width="8" style="93" customWidth="1"/>
    <col min="6924" max="6925" width="7.9140625" style="93" customWidth="1"/>
    <col min="6926" max="7163" width="9" style="93"/>
    <col min="7164" max="7164" width="0" style="93" hidden="1" customWidth="1"/>
    <col min="7165" max="7165" width="26.6640625" style="93" customWidth="1"/>
    <col min="7166" max="7172" width="0" style="93" hidden="1" customWidth="1"/>
    <col min="7173" max="7179" width="8" style="93" customWidth="1"/>
    <col min="7180" max="7181" width="7.9140625" style="93" customWidth="1"/>
    <col min="7182" max="7419" width="9" style="93"/>
    <col min="7420" max="7420" width="0" style="93" hidden="1" customWidth="1"/>
    <col min="7421" max="7421" width="26.6640625" style="93" customWidth="1"/>
    <col min="7422" max="7428" width="0" style="93" hidden="1" customWidth="1"/>
    <col min="7429" max="7435" width="8" style="93" customWidth="1"/>
    <col min="7436" max="7437" width="7.9140625" style="93" customWidth="1"/>
    <col min="7438" max="7675" width="9" style="93"/>
    <col min="7676" max="7676" width="0" style="93" hidden="1" customWidth="1"/>
    <col min="7677" max="7677" width="26.6640625" style="93" customWidth="1"/>
    <col min="7678" max="7684" width="0" style="93" hidden="1" customWidth="1"/>
    <col min="7685" max="7691" width="8" style="93" customWidth="1"/>
    <col min="7692" max="7693" width="7.9140625" style="93" customWidth="1"/>
    <col min="7694" max="7931" width="9" style="93"/>
    <col min="7932" max="7932" width="0" style="93" hidden="1" customWidth="1"/>
    <col min="7933" max="7933" width="26.6640625" style="93" customWidth="1"/>
    <col min="7934" max="7940" width="0" style="93" hidden="1" customWidth="1"/>
    <col min="7941" max="7947" width="8" style="93" customWidth="1"/>
    <col min="7948" max="7949" width="7.9140625" style="93" customWidth="1"/>
    <col min="7950" max="8187" width="9" style="93"/>
    <col min="8188" max="8188" width="0" style="93" hidden="1" customWidth="1"/>
    <col min="8189" max="8189" width="26.6640625" style="93" customWidth="1"/>
    <col min="8190" max="8196" width="0" style="93" hidden="1" customWidth="1"/>
    <col min="8197" max="8203" width="8" style="93" customWidth="1"/>
    <col min="8204" max="8205" width="7.9140625" style="93" customWidth="1"/>
    <col min="8206" max="8443" width="9" style="93"/>
    <col min="8444" max="8444" width="0" style="93" hidden="1" customWidth="1"/>
    <col min="8445" max="8445" width="26.6640625" style="93" customWidth="1"/>
    <col min="8446" max="8452" width="0" style="93" hidden="1" customWidth="1"/>
    <col min="8453" max="8459" width="8" style="93" customWidth="1"/>
    <col min="8460" max="8461" width="7.9140625" style="93" customWidth="1"/>
    <col min="8462" max="8699" width="9" style="93"/>
    <col min="8700" max="8700" width="0" style="93" hidden="1" customWidth="1"/>
    <col min="8701" max="8701" width="26.6640625" style="93" customWidth="1"/>
    <col min="8702" max="8708" width="0" style="93" hidden="1" customWidth="1"/>
    <col min="8709" max="8715" width="8" style="93" customWidth="1"/>
    <col min="8716" max="8717" width="7.9140625" style="93" customWidth="1"/>
    <col min="8718" max="8955" width="9" style="93"/>
    <col min="8956" max="8956" width="0" style="93" hidden="1" customWidth="1"/>
    <col min="8957" max="8957" width="26.6640625" style="93" customWidth="1"/>
    <col min="8958" max="8964" width="0" style="93" hidden="1" customWidth="1"/>
    <col min="8965" max="8971" width="8" style="93" customWidth="1"/>
    <col min="8972" max="8973" width="7.9140625" style="93" customWidth="1"/>
    <col min="8974" max="9211" width="9" style="93"/>
    <col min="9212" max="9212" width="0" style="93" hidden="1" customWidth="1"/>
    <col min="9213" max="9213" width="26.6640625" style="93" customWidth="1"/>
    <col min="9214" max="9220" width="0" style="93" hidden="1" customWidth="1"/>
    <col min="9221" max="9227" width="8" style="93" customWidth="1"/>
    <col min="9228" max="9229" width="7.9140625" style="93" customWidth="1"/>
    <col min="9230" max="9467" width="9" style="93"/>
    <col min="9468" max="9468" width="0" style="93" hidden="1" customWidth="1"/>
    <col min="9469" max="9469" width="26.6640625" style="93" customWidth="1"/>
    <col min="9470" max="9476" width="0" style="93" hidden="1" customWidth="1"/>
    <col min="9477" max="9483" width="8" style="93" customWidth="1"/>
    <col min="9484" max="9485" width="7.9140625" style="93" customWidth="1"/>
    <col min="9486" max="9723" width="9" style="93"/>
    <col min="9724" max="9724" width="0" style="93" hidden="1" customWidth="1"/>
    <col min="9725" max="9725" width="26.6640625" style="93" customWidth="1"/>
    <col min="9726" max="9732" width="0" style="93" hidden="1" customWidth="1"/>
    <col min="9733" max="9739" width="8" style="93" customWidth="1"/>
    <col min="9740" max="9741" width="7.9140625" style="93" customWidth="1"/>
    <col min="9742" max="9979" width="9" style="93"/>
    <col min="9980" max="9980" width="0" style="93" hidden="1" customWidth="1"/>
    <col min="9981" max="9981" width="26.6640625" style="93" customWidth="1"/>
    <col min="9982" max="9988" width="0" style="93" hidden="1" customWidth="1"/>
    <col min="9989" max="9995" width="8" style="93" customWidth="1"/>
    <col min="9996" max="9997" width="7.9140625" style="93" customWidth="1"/>
    <col min="9998" max="10235" width="9" style="93"/>
    <col min="10236" max="10236" width="0" style="93" hidden="1" customWidth="1"/>
    <col min="10237" max="10237" width="26.6640625" style="93" customWidth="1"/>
    <col min="10238" max="10244" width="0" style="93" hidden="1" customWidth="1"/>
    <col min="10245" max="10251" width="8" style="93" customWidth="1"/>
    <col min="10252" max="10253" width="7.9140625" style="93" customWidth="1"/>
    <col min="10254" max="10491" width="9" style="93"/>
    <col min="10492" max="10492" width="0" style="93" hidden="1" customWidth="1"/>
    <col min="10493" max="10493" width="26.6640625" style="93" customWidth="1"/>
    <col min="10494" max="10500" width="0" style="93" hidden="1" customWidth="1"/>
    <col min="10501" max="10507" width="8" style="93" customWidth="1"/>
    <col min="10508" max="10509" width="7.9140625" style="93" customWidth="1"/>
    <col min="10510" max="10747" width="9" style="93"/>
    <col min="10748" max="10748" width="0" style="93" hidden="1" customWidth="1"/>
    <col min="10749" max="10749" width="26.6640625" style="93" customWidth="1"/>
    <col min="10750" max="10756" width="0" style="93" hidden="1" customWidth="1"/>
    <col min="10757" max="10763" width="8" style="93" customWidth="1"/>
    <col min="10764" max="10765" width="7.9140625" style="93" customWidth="1"/>
    <col min="10766" max="11003" width="9" style="93"/>
    <col min="11004" max="11004" width="0" style="93" hidden="1" customWidth="1"/>
    <col min="11005" max="11005" width="26.6640625" style="93" customWidth="1"/>
    <col min="11006" max="11012" width="0" style="93" hidden="1" customWidth="1"/>
    <col min="11013" max="11019" width="8" style="93" customWidth="1"/>
    <col min="11020" max="11021" width="7.9140625" style="93" customWidth="1"/>
    <col min="11022" max="11259" width="9" style="93"/>
    <col min="11260" max="11260" width="0" style="93" hidden="1" customWidth="1"/>
    <col min="11261" max="11261" width="26.6640625" style="93" customWidth="1"/>
    <col min="11262" max="11268" width="0" style="93" hidden="1" customWidth="1"/>
    <col min="11269" max="11275" width="8" style="93" customWidth="1"/>
    <col min="11276" max="11277" width="7.9140625" style="93" customWidth="1"/>
    <col min="11278" max="11515" width="9" style="93"/>
    <col min="11516" max="11516" width="0" style="93" hidden="1" customWidth="1"/>
    <col min="11517" max="11517" width="26.6640625" style="93" customWidth="1"/>
    <col min="11518" max="11524" width="0" style="93" hidden="1" customWidth="1"/>
    <col min="11525" max="11531" width="8" style="93" customWidth="1"/>
    <col min="11532" max="11533" width="7.9140625" style="93" customWidth="1"/>
    <col min="11534" max="11771" width="9" style="93"/>
    <col min="11772" max="11772" width="0" style="93" hidden="1" customWidth="1"/>
    <col min="11773" max="11773" width="26.6640625" style="93" customWidth="1"/>
    <col min="11774" max="11780" width="0" style="93" hidden="1" customWidth="1"/>
    <col min="11781" max="11787" width="8" style="93" customWidth="1"/>
    <col min="11788" max="11789" width="7.9140625" style="93" customWidth="1"/>
    <col min="11790" max="12027" width="9" style="93"/>
    <col min="12028" max="12028" width="0" style="93" hidden="1" customWidth="1"/>
    <col min="12029" max="12029" width="26.6640625" style="93" customWidth="1"/>
    <col min="12030" max="12036" width="0" style="93" hidden="1" customWidth="1"/>
    <col min="12037" max="12043" width="8" style="93" customWidth="1"/>
    <col min="12044" max="12045" width="7.9140625" style="93" customWidth="1"/>
    <col min="12046" max="12283" width="9" style="93"/>
    <col min="12284" max="12284" width="0" style="93" hidden="1" customWidth="1"/>
    <col min="12285" max="12285" width="26.6640625" style="93" customWidth="1"/>
    <col min="12286" max="12292" width="0" style="93" hidden="1" customWidth="1"/>
    <col min="12293" max="12299" width="8" style="93" customWidth="1"/>
    <col min="12300" max="12301" width="7.9140625" style="93" customWidth="1"/>
    <col min="12302" max="12539" width="9" style="93"/>
    <col min="12540" max="12540" width="0" style="93" hidden="1" customWidth="1"/>
    <col min="12541" max="12541" width="26.6640625" style="93" customWidth="1"/>
    <col min="12542" max="12548" width="0" style="93" hidden="1" customWidth="1"/>
    <col min="12549" max="12555" width="8" style="93" customWidth="1"/>
    <col min="12556" max="12557" width="7.9140625" style="93" customWidth="1"/>
    <col min="12558" max="12795" width="9" style="93"/>
    <col min="12796" max="12796" width="0" style="93" hidden="1" customWidth="1"/>
    <col min="12797" max="12797" width="26.6640625" style="93" customWidth="1"/>
    <col min="12798" max="12804" width="0" style="93" hidden="1" customWidth="1"/>
    <col min="12805" max="12811" width="8" style="93" customWidth="1"/>
    <col min="12812" max="12813" width="7.9140625" style="93" customWidth="1"/>
    <col min="12814" max="13051" width="9" style="93"/>
    <col min="13052" max="13052" width="0" style="93" hidden="1" customWidth="1"/>
    <col min="13053" max="13053" width="26.6640625" style="93" customWidth="1"/>
    <col min="13054" max="13060" width="0" style="93" hidden="1" customWidth="1"/>
    <col min="13061" max="13067" width="8" style="93" customWidth="1"/>
    <col min="13068" max="13069" width="7.9140625" style="93" customWidth="1"/>
    <col min="13070" max="13307" width="9" style="93"/>
    <col min="13308" max="13308" width="0" style="93" hidden="1" customWidth="1"/>
    <col min="13309" max="13309" width="26.6640625" style="93" customWidth="1"/>
    <col min="13310" max="13316" width="0" style="93" hidden="1" customWidth="1"/>
    <col min="13317" max="13323" width="8" style="93" customWidth="1"/>
    <col min="13324" max="13325" width="7.9140625" style="93" customWidth="1"/>
    <col min="13326" max="13563" width="9" style="93"/>
    <col min="13564" max="13564" width="0" style="93" hidden="1" customWidth="1"/>
    <col min="13565" max="13565" width="26.6640625" style="93" customWidth="1"/>
    <col min="13566" max="13572" width="0" style="93" hidden="1" customWidth="1"/>
    <col min="13573" max="13579" width="8" style="93" customWidth="1"/>
    <col min="13580" max="13581" width="7.9140625" style="93" customWidth="1"/>
    <col min="13582" max="13819" width="9" style="93"/>
    <col min="13820" max="13820" width="0" style="93" hidden="1" customWidth="1"/>
    <col min="13821" max="13821" width="26.6640625" style="93" customWidth="1"/>
    <col min="13822" max="13828" width="0" style="93" hidden="1" customWidth="1"/>
    <col min="13829" max="13835" width="8" style="93" customWidth="1"/>
    <col min="13836" max="13837" width="7.9140625" style="93" customWidth="1"/>
    <col min="13838" max="14075" width="9" style="93"/>
    <col min="14076" max="14076" width="0" style="93" hidden="1" customWidth="1"/>
    <col min="14077" max="14077" width="26.6640625" style="93" customWidth="1"/>
    <col min="14078" max="14084" width="0" style="93" hidden="1" customWidth="1"/>
    <col min="14085" max="14091" width="8" style="93" customWidth="1"/>
    <col min="14092" max="14093" width="7.9140625" style="93" customWidth="1"/>
    <col min="14094" max="14331" width="9" style="93"/>
    <col min="14332" max="14332" width="0" style="93" hidden="1" customWidth="1"/>
    <col min="14333" max="14333" width="26.6640625" style="93" customWidth="1"/>
    <col min="14334" max="14340" width="0" style="93" hidden="1" customWidth="1"/>
    <col min="14341" max="14347" width="8" style="93" customWidth="1"/>
    <col min="14348" max="14349" width="7.9140625" style="93" customWidth="1"/>
    <col min="14350" max="14587" width="9" style="93"/>
    <col min="14588" max="14588" width="0" style="93" hidden="1" customWidth="1"/>
    <col min="14589" max="14589" width="26.6640625" style="93" customWidth="1"/>
    <col min="14590" max="14596" width="0" style="93" hidden="1" customWidth="1"/>
    <col min="14597" max="14603" width="8" style="93" customWidth="1"/>
    <col min="14604" max="14605" width="7.9140625" style="93" customWidth="1"/>
    <col min="14606" max="14843" width="9" style="93"/>
    <col min="14844" max="14844" width="0" style="93" hidden="1" customWidth="1"/>
    <col min="14845" max="14845" width="26.6640625" style="93" customWidth="1"/>
    <col min="14846" max="14852" width="0" style="93" hidden="1" customWidth="1"/>
    <col min="14853" max="14859" width="8" style="93" customWidth="1"/>
    <col min="14860" max="14861" width="7.9140625" style="93" customWidth="1"/>
    <col min="14862" max="15099" width="9" style="93"/>
    <col min="15100" max="15100" width="0" style="93" hidden="1" customWidth="1"/>
    <col min="15101" max="15101" width="26.6640625" style="93" customWidth="1"/>
    <col min="15102" max="15108" width="0" style="93" hidden="1" customWidth="1"/>
    <col min="15109" max="15115" width="8" style="93" customWidth="1"/>
    <col min="15116" max="15117" width="7.9140625" style="93" customWidth="1"/>
    <col min="15118" max="15355" width="9" style="93"/>
    <col min="15356" max="15356" width="0" style="93" hidden="1" customWidth="1"/>
    <col min="15357" max="15357" width="26.6640625" style="93" customWidth="1"/>
    <col min="15358" max="15364" width="0" style="93" hidden="1" customWidth="1"/>
    <col min="15365" max="15371" width="8" style="93" customWidth="1"/>
    <col min="15372" max="15373" width="7.9140625" style="93" customWidth="1"/>
    <col min="15374" max="15611" width="9" style="93"/>
    <col min="15612" max="15612" width="0" style="93" hidden="1" customWidth="1"/>
    <col min="15613" max="15613" width="26.6640625" style="93" customWidth="1"/>
    <col min="15614" max="15620" width="0" style="93" hidden="1" customWidth="1"/>
    <col min="15621" max="15627" width="8" style="93" customWidth="1"/>
    <col min="15628" max="15629" width="7.9140625" style="93" customWidth="1"/>
    <col min="15630" max="15867" width="9" style="93"/>
    <col min="15868" max="15868" width="0" style="93" hidden="1" customWidth="1"/>
    <col min="15869" max="15869" width="26.6640625" style="93" customWidth="1"/>
    <col min="15870" max="15876" width="0" style="93" hidden="1" customWidth="1"/>
    <col min="15877" max="15883" width="8" style="93" customWidth="1"/>
    <col min="15884" max="15885" width="7.9140625" style="93" customWidth="1"/>
    <col min="15886" max="16123" width="9" style="93"/>
    <col min="16124" max="16124" width="0" style="93" hidden="1" customWidth="1"/>
    <col min="16125" max="16125" width="26.6640625" style="93" customWidth="1"/>
    <col min="16126" max="16132" width="0" style="93" hidden="1" customWidth="1"/>
    <col min="16133" max="16139" width="8" style="93" customWidth="1"/>
    <col min="16140" max="16141" width="7.9140625" style="93" customWidth="1"/>
    <col min="16142" max="16371" width="9" style="93"/>
    <col min="16372" max="16384" width="9.9140625" style="93" customWidth="1"/>
  </cols>
  <sheetData>
    <row r="1" spans="1:15" ht="25.5">
      <c r="A1" s="91" t="s">
        <v>157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</row>
    <row r="2" spans="1:15" ht="17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</row>
    <row r="3" spans="1:15" ht="17">
      <c r="A3" s="94"/>
      <c r="B3" s="94"/>
      <c r="C3" s="94"/>
      <c r="D3" s="94"/>
      <c r="E3" s="244" t="s">
        <v>242</v>
      </c>
      <c r="F3" s="245" t="s">
        <v>243</v>
      </c>
      <c r="G3" s="94"/>
      <c r="H3" s="94"/>
      <c r="I3" s="94"/>
      <c r="J3" s="94"/>
      <c r="K3" s="94"/>
      <c r="L3" s="95"/>
      <c r="M3" s="95"/>
      <c r="N3" s="94"/>
    </row>
    <row r="4" spans="1:15" ht="16">
      <c r="A4" s="256"/>
      <c r="B4" s="246" t="s">
        <v>95</v>
      </c>
      <c r="C4" s="246" t="s">
        <v>96</v>
      </c>
      <c r="D4" s="246" t="s">
        <v>97</v>
      </c>
      <c r="E4" s="246" t="s">
        <v>158</v>
      </c>
      <c r="F4" s="247" t="s">
        <v>158</v>
      </c>
      <c r="G4" s="257" t="s">
        <v>159</v>
      </c>
      <c r="H4" s="257" t="s">
        <v>160</v>
      </c>
      <c r="I4" s="257" t="s">
        <v>161</v>
      </c>
      <c r="J4" s="257" t="s">
        <v>72</v>
      </c>
      <c r="K4" s="257" t="s">
        <v>239</v>
      </c>
      <c r="L4" s="257" t="s">
        <v>245</v>
      </c>
      <c r="M4" s="257" t="s">
        <v>262</v>
      </c>
      <c r="N4" s="257" t="s">
        <v>162</v>
      </c>
      <c r="O4" s="257" t="s">
        <v>73</v>
      </c>
    </row>
    <row r="5" spans="1:15" ht="16">
      <c r="A5" s="248" t="s">
        <v>163</v>
      </c>
      <c r="B5" s="249">
        <v>2529</v>
      </c>
      <c r="C5" s="249">
        <v>2533</v>
      </c>
      <c r="D5" s="249">
        <v>2952</v>
      </c>
      <c r="E5" s="249">
        <v>2775</v>
      </c>
      <c r="F5" s="249">
        <v>2531</v>
      </c>
      <c r="G5" s="249">
        <v>2598</v>
      </c>
      <c r="H5" s="249">
        <v>2609</v>
      </c>
      <c r="I5" s="249">
        <v>2672</v>
      </c>
      <c r="J5" s="249">
        <v>2300</v>
      </c>
      <c r="K5" s="249">
        <v>2366</v>
      </c>
      <c r="L5" s="249">
        <v>2373</v>
      </c>
      <c r="M5" s="249">
        <v>2328</v>
      </c>
      <c r="N5" s="250">
        <f>+M5-L5</f>
        <v>-45</v>
      </c>
      <c r="O5" s="250">
        <f>+M5-I5</f>
        <v>-344</v>
      </c>
    </row>
    <row r="6" spans="1:15" ht="16">
      <c r="A6" s="251" t="s">
        <v>164</v>
      </c>
      <c r="B6" s="252">
        <v>3809</v>
      </c>
      <c r="C6" s="252">
        <v>4073</v>
      </c>
      <c r="D6" s="252">
        <v>3985</v>
      </c>
      <c r="E6" s="253">
        <v>4500</v>
      </c>
      <c r="F6" s="252">
        <v>4744</v>
      </c>
      <c r="G6" s="252">
        <v>5680</v>
      </c>
      <c r="H6" s="252">
        <v>5325</v>
      </c>
      <c r="I6" s="252">
        <v>5486</v>
      </c>
      <c r="J6" s="252">
        <v>6301</v>
      </c>
      <c r="K6" s="252">
        <v>6918</v>
      </c>
      <c r="L6" s="252">
        <v>6975</v>
      </c>
      <c r="M6" s="252">
        <v>7497</v>
      </c>
      <c r="N6" s="250">
        <f>+M6-L6</f>
        <v>522</v>
      </c>
      <c r="O6" s="250">
        <f>+M6-I6</f>
        <v>2011</v>
      </c>
    </row>
    <row r="7" spans="1:15" ht="16">
      <c r="A7" s="254" t="s">
        <v>201</v>
      </c>
      <c r="B7" s="255">
        <v>6338</v>
      </c>
      <c r="C7" s="255">
        <v>6606</v>
      </c>
      <c r="D7" s="255">
        <v>6937</v>
      </c>
      <c r="E7" s="255">
        <f t="shared" ref="E7:M7" si="0">E5+E6</f>
        <v>7275</v>
      </c>
      <c r="F7" s="255">
        <f t="shared" si="0"/>
        <v>7275</v>
      </c>
      <c r="G7" s="255">
        <f t="shared" si="0"/>
        <v>8278</v>
      </c>
      <c r="H7" s="255">
        <f t="shared" si="0"/>
        <v>7934</v>
      </c>
      <c r="I7" s="255">
        <f t="shared" si="0"/>
        <v>8158</v>
      </c>
      <c r="J7" s="255">
        <f t="shared" si="0"/>
        <v>8601</v>
      </c>
      <c r="K7" s="255">
        <f t="shared" si="0"/>
        <v>9284</v>
      </c>
      <c r="L7" s="255">
        <f t="shared" si="0"/>
        <v>9348</v>
      </c>
      <c r="M7" s="255">
        <f t="shared" si="0"/>
        <v>9825</v>
      </c>
      <c r="N7" s="272">
        <f>+M7-L7</f>
        <v>477</v>
      </c>
      <c r="O7" s="272">
        <f>+M7-I7</f>
        <v>1667</v>
      </c>
    </row>
    <row r="8" spans="1:15" ht="16">
      <c r="A8" s="96"/>
      <c r="B8" s="97"/>
      <c r="C8" s="98"/>
      <c r="D8" s="98"/>
      <c r="E8" s="98"/>
      <c r="F8" s="98"/>
      <c r="G8" s="98"/>
      <c r="H8" s="98"/>
      <c r="I8" s="98"/>
      <c r="J8" s="98"/>
      <c r="K8" s="98"/>
      <c r="L8" s="97"/>
      <c r="M8" s="97"/>
      <c r="N8" s="97"/>
      <c r="O8" s="97"/>
    </row>
    <row r="9" spans="1:15" ht="14" customHeight="1">
      <c r="A9" s="141" t="s">
        <v>165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</row>
    <row r="10" spans="1:15" ht="14.5">
      <c r="A10" s="307" t="s">
        <v>263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</row>
    <row r="11" spans="1:15" ht="12.5" customHeight="1">
      <c r="A11" s="99" t="s">
        <v>98</v>
      </c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</row>
    <row r="12" spans="1:15" ht="14.5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</row>
    <row r="13" spans="1:15" ht="17">
      <c r="A13" s="142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</row>
    <row r="14" spans="1:15" ht="17">
      <c r="A14" s="142"/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</row>
    <row r="15" spans="1:15" ht="17">
      <c r="A15" s="142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</row>
    <row r="16" spans="1:15" ht="17">
      <c r="A16" s="142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</row>
    <row r="17" spans="1:14" ht="17">
      <c r="A17" s="142"/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</row>
    <row r="18" spans="1:14" ht="17">
      <c r="A18" s="142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</row>
  </sheetData>
  <mergeCells count="1">
    <mergeCell ref="A10:O10"/>
  </mergeCells>
  <phoneticPr fontId="4" type="noConversion"/>
  <pageMargins left="0.7" right="0.7" top="0.75" bottom="0.75" header="0.3" footer="0.3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2020-08-05T08:59:48Z</cp:lastPrinted>
  <dcterms:created xsi:type="dcterms:W3CDTF">2019-05-02T09:19:32Z</dcterms:created>
  <dcterms:modified xsi:type="dcterms:W3CDTF">2020-11-04T13:10:19Z</dcterms:modified>
</cp:coreProperties>
</file>